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ADAFSA 2026\SCAD\لمحة - مركز الاحصاء\"/>
    </mc:Choice>
  </mc:AlternateContent>
  <xr:revisionPtr revIDLastSave="0" documentId="13_ncr:1_{4A6E744A-811D-45B5-AE01-05D839FBBCE1}" xr6:coauthVersionLast="47" xr6:coauthVersionMax="47" xr10:uidLastSave="{00000000-0000-0000-0000-000000000000}"/>
  <bookViews>
    <workbookView xWindow="-110" yWindow="-110" windowWidth="21820" windowHeight="13900" tabRatio="763" xr2:uid="{76311B4C-5DF8-47F0-AF60-3789D669A414}"/>
  </bookViews>
  <sheets>
    <sheet name="Index" sheetId="14" r:id="rId1"/>
    <sheet name="Table 1" sheetId="44" r:id="rId2"/>
    <sheet name="Table 2" sheetId="121" r:id="rId3"/>
    <sheet name="Table 3" sheetId="122" r:id="rId4"/>
    <sheet name="Table 4" sheetId="124" r:id="rId5"/>
    <sheet name="Table 5" sheetId="125" r:id="rId6"/>
    <sheet name="Table 6" sheetId="126" r:id="rId7"/>
    <sheet name="Table 7" sheetId="127" r:id="rId8"/>
    <sheet name="Table 8" sheetId="128" r:id="rId9"/>
    <sheet name="Table 9" sheetId="129" r:id="rId10"/>
    <sheet name="Table 10" sheetId="130" r:id="rId11"/>
    <sheet name="Table 11" sheetId="131" r:id="rId12"/>
    <sheet name="Table 12" sheetId="132" r:id="rId13"/>
    <sheet name="Table 13" sheetId="133" r:id="rId14"/>
    <sheet name="Table 14" sheetId="134" r:id="rId15"/>
    <sheet name="Table 15" sheetId="135" r:id="rId16"/>
    <sheet name="Table 16" sheetId="136" r:id="rId17"/>
    <sheet name="Table 17" sheetId="137" r:id="rId18"/>
    <sheet name="Table 18" sheetId="138" r:id="rId19"/>
    <sheet name="Table 19" sheetId="139" r:id="rId20"/>
    <sheet name="Table 20" sheetId="140" r:id="rId21"/>
    <sheet name="Table 21" sheetId="141" r:id="rId22"/>
    <sheet name="Table 22" sheetId="153" r:id="rId23"/>
    <sheet name="Table 23" sheetId="154" r:id="rId24"/>
    <sheet name="Table 24" sheetId="143" r:id="rId25"/>
    <sheet name="Table 25" sheetId="144" r:id="rId26"/>
    <sheet name="Table 26" sheetId="146" r:id="rId27"/>
    <sheet name="Table 27" sheetId="156" r:id="rId28"/>
    <sheet name="Table 28" sheetId="157" r:id="rId29"/>
    <sheet name="Table 29" sheetId="158" r:id="rId30"/>
    <sheet name="Table 30" sheetId="159" r:id="rId31"/>
    <sheet name="Table 31" sheetId="160" r:id="rId32"/>
    <sheet name="Table 32" sheetId="161" r:id="rId33"/>
    <sheet name="Table 33" sheetId="162" r:id="rId34"/>
    <sheet name="Table 34" sheetId="163" r:id="rId35"/>
    <sheet name="Table 35" sheetId="164" r:id="rId36"/>
    <sheet name="Table 36" sheetId="165" r:id="rId37"/>
    <sheet name="Table 37" sheetId="166" r:id="rId38"/>
    <sheet name="Table 38" sheetId="167" r:id="rId39"/>
    <sheet name="Table 39" sheetId="168" r:id="rId40"/>
    <sheet name="Table 40" sheetId="169" r:id="rId41"/>
    <sheet name="Table 41" sheetId="170" r:id="rId42"/>
    <sheet name="Table 42" sheetId="172" r:id="rId43"/>
    <sheet name="Metadata " sheetId="173" r:id="rId44"/>
    <sheet name="Enquiries" sheetId="174" r:id="rId45"/>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8</definedName>
    <definedName name="_AtRisk_SimSetting_MultipleCPUManualCount" hidden="1">8</definedName>
    <definedName name="_AtRisk_SimSetting_MultipleCPUMode" hidden="1">2</definedName>
    <definedName name="_AtRisk_SimSetting_MultipleCPUModeV8" hidden="1">2</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LHV_HHV">#REF!</definedName>
    <definedName name="m3_IG">#REF!</definedName>
    <definedName name="MIG_Mm3">#REF!</definedName>
    <definedName name="MMBtu_GJ">#REF!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TRUE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TJ_LHV_TBtu_HHV">#REF!</definedName>
    <definedName name="USD_A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70" l="1"/>
  <c r="F6" i="170"/>
  <c r="F16" i="127"/>
  <c r="H11" i="160"/>
  <c r="I11" i="160" s="1"/>
  <c r="C6" i="170"/>
  <c r="D6" i="170"/>
  <c r="E6" i="170"/>
  <c r="H9" i="167"/>
  <c r="H12" i="167"/>
  <c r="H16" i="167"/>
  <c r="H19" i="167"/>
  <c r="C7" i="163"/>
  <c r="H10" i="162"/>
  <c r="H7" i="162" s="1"/>
  <c r="F7" i="162"/>
  <c r="C7" i="162"/>
  <c r="D7" i="162"/>
  <c r="E7" i="162"/>
  <c r="G7" i="162"/>
  <c r="I9" i="162"/>
  <c r="I11" i="159"/>
  <c r="I10" i="159"/>
  <c r="I9" i="159"/>
  <c r="I8" i="159"/>
  <c r="H8" i="159"/>
  <c r="E8" i="159"/>
  <c r="E11" i="159"/>
  <c r="E10" i="159"/>
  <c r="E9" i="159"/>
  <c r="H11" i="159"/>
  <c r="H10" i="159"/>
  <c r="H9" i="159"/>
  <c r="E11" i="158"/>
  <c r="E10" i="158"/>
  <c r="E9" i="158"/>
  <c r="H9" i="158"/>
  <c r="I9" i="158" s="1"/>
  <c r="H10" i="158"/>
  <c r="H11" i="158"/>
  <c r="F8" i="158"/>
  <c r="G8" i="158"/>
  <c r="C8" i="158"/>
  <c r="L6" i="157"/>
  <c r="C7" i="156"/>
  <c r="C7" i="153"/>
  <c r="C7" i="141"/>
  <c r="D10" i="130"/>
  <c r="C10" i="130"/>
  <c r="C7" i="128"/>
  <c r="C16" i="127"/>
  <c r="D16" i="127"/>
  <c r="E16" i="127"/>
  <c r="I10" i="158" l="1"/>
  <c r="I11" i="158"/>
  <c r="I7" i="162"/>
  <c r="H8" i="158"/>
  <c r="G8" i="159"/>
  <c r="F8" i="159"/>
  <c r="D8" i="159"/>
  <c r="C8" i="159"/>
  <c r="D8" i="158"/>
  <c r="E8" i="158" s="1"/>
  <c r="I8" i="158" l="1"/>
  <c r="G8" i="164" l="1"/>
  <c r="G9" i="164"/>
  <c r="G10" i="164"/>
  <c r="G7" i="164"/>
  <c r="D7" i="164"/>
  <c r="E7" i="164"/>
  <c r="C7" i="164"/>
  <c r="K66" i="169" l="1"/>
  <c r="E66" i="169"/>
  <c r="G66" i="169"/>
  <c r="I66" i="169"/>
  <c r="F7" i="168"/>
  <c r="J19" i="167"/>
  <c r="E7" i="166"/>
  <c r="F7" i="166"/>
  <c r="D7" i="166"/>
  <c r="G9" i="166"/>
  <c r="G8" i="166"/>
  <c r="G7" i="166" l="1"/>
  <c r="F35" i="133" l="1"/>
  <c r="F31" i="133"/>
  <c r="F29" i="133"/>
  <c r="F21" i="133"/>
  <c r="F19" i="133"/>
  <c r="F13" i="133"/>
  <c r="F11" i="133"/>
  <c r="D7" i="133"/>
  <c r="E7" i="133"/>
  <c r="F27" i="133"/>
  <c r="F9" i="133"/>
  <c r="F8" i="132"/>
  <c r="D7" i="132"/>
  <c r="E7" i="132"/>
  <c r="C7" i="132"/>
  <c r="F35" i="132"/>
  <c r="F34" i="132"/>
  <c r="F26" i="132"/>
  <c r="F18" i="132"/>
  <c r="F16" i="132"/>
  <c r="F11" i="132"/>
  <c r="F10" i="132"/>
  <c r="F27" i="132"/>
  <c r="F24" i="132"/>
  <c r="F35" i="131"/>
  <c r="F34" i="131"/>
  <c r="F33" i="131"/>
  <c r="F30" i="131"/>
  <c r="F28" i="131"/>
  <c r="F27" i="131"/>
  <c r="F26" i="131"/>
  <c r="F25" i="131"/>
  <c r="F22" i="131"/>
  <c r="F20" i="131"/>
  <c r="F19" i="131"/>
  <c r="F18" i="131"/>
  <c r="F17" i="131"/>
  <c r="F15" i="131"/>
  <c r="F14" i="131"/>
  <c r="F12" i="131"/>
  <c r="F11" i="131"/>
  <c r="E7" i="131"/>
  <c r="F10" i="131"/>
  <c r="F9" i="131"/>
  <c r="F8" i="131"/>
  <c r="F8" i="139"/>
  <c r="D7" i="139"/>
  <c r="E7" i="139"/>
  <c r="C7" i="139"/>
  <c r="F30" i="139"/>
  <c r="F29" i="139"/>
  <c r="F28" i="139"/>
  <c r="F27" i="139"/>
  <c r="F26" i="139"/>
  <c r="F25" i="139"/>
  <c r="F24" i="139"/>
  <c r="F23" i="139"/>
  <c r="F22" i="139"/>
  <c r="F21" i="139"/>
  <c r="F20" i="139"/>
  <c r="F19" i="139"/>
  <c r="F18" i="139"/>
  <c r="F17" i="139"/>
  <c r="F16" i="139"/>
  <c r="F15" i="139"/>
  <c r="F14" i="139"/>
  <c r="F13" i="139"/>
  <c r="F12" i="139"/>
  <c r="F11" i="139"/>
  <c r="F10" i="139"/>
  <c r="F9" i="139"/>
  <c r="F30" i="138"/>
  <c r="F29" i="138"/>
  <c r="F28" i="138"/>
  <c r="F27" i="138"/>
  <c r="F26" i="138"/>
  <c r="F25" i="138"/>
  <c r="F24" i="138"/>
  <c r="F23" i="138"/>
  <c r="F22" i="138"/>
  <c r="F21" i="138"/>
  <c r="F20" i="138"/>
  <c r="F19" i="138"/>
  <c r="F18" i="138"/>
  <c r="F17" i="138"/>
  <c r="F16" i="138"/>
  <c r="F15" i="138"/>
  <c r="F14" i="138"/>
  <c r="F13" i="138"/>
  <c r="F12" i="138"/>
  <c r="F11" i="138"/>
  <c r="F10" i="138"/>
  <c r="F9" i="138"/>
  <c r="F8" i="138"/>
  <c r="D7" i="138"/>
  <c r="E7" i="138"/>
  <c r="C7" i="138"/>
  <c r="F30" i="137"/>
  <c r="F29" i="137"/>
  <c r="F28" i="137"/>
  <c r="F27" i="137"/>
  <c r="F26" i="137"/>
  <c r="F25" i="137"/>
  <c r="F24" i="137"/>
  <c r="F23" i="137"/>
  <c r="F22" i="137"/>
  <c r="F21" i="137"/>
  <c r="F20" i="137"/>
  <c r="F19" i="137"/>
  <c r="F18" i="137"/>
  <c r="F17" i="137"/>
  <c r="F16" i="137"/>
  <c r="F15" i="137"/>
  <c r="F14" i="137"/>
  <c r="F13" i="137"/>
  <c r="F12" i="137"/>
  <c r="F11" i="137"/>
  <c r="F10" i="137"/>
  <c r="F9" i="137"/>
  <c r="F8" i="137"/>
  <c r="D7" i="137"/>
  <c r="E7" i="137"/>
  <c r="C7" i="137"/>
  <c r="F7" i="137" s="1"/>
  <c r="F35" i="136"/>
  <c r="F34" i="136"/>
  <c r="F33" i="136"/>
  <c r="F32" i="136"/>
  <c r="F31" i="136"/>
  <c r="F30" i="136"/>
  <c r="F29" i="136"/>
  <c r="F28" i="136"/>
  <c r="F27" i="136"/>
  <c r="F26" i="136"/>
  <c r="F25" i="136"/>
  <c r="F24" i="136"/>
  <c r="F23" i="136"/>
  <c r="F22" i="136"/>
  <c r="F21" i="136"/>
  <c r="F20" i="136"/>
  <c r="F19" i="136"/>
  <c r="F18" i="136"/>
  <c r="F17" i="136"/>
  <c r="F16" i="136"/>
  <c r="F15" i="136"/>
  <c r="F14" i="136"/>
  <c r="F13" i="136"/>
  <c r="F12" i="136"/>
  <c r="F11" i="136"/>
  <c r="F10" i="136"/>
  <c r="F9" i="136"/>
  <c r="F8" i="136"/>
  <c r="D7" i="136"/>
  <c r="E7" i="136"/>
  <c r="C7" i="136"/>
  <c r="F8" i="135"/>
  <c r="D7" i="135"/>
  <c r="E7" i="135"/>
  <c r="C7" i="135"/>
  <c r="F35" i="135"/>
  <c r="F34" i="135"/>
  <c r="F33" i="135"/>
  <c r="F32" i="135"/>
  <c r="F31" i="135"/>
  <c r="F30" i="135"/>
  <c r="F29" i="135"/>
  <c r="F28" i="135"/>
  <c r="F27" i="135"/>
  <c r="F26" i="135"/>
  <c r="F25" i="135"/>
  <c r="F24" i="135"/>
  <c r="F23" i="135"/>
  <c r="F22" i="135"/>
  <c r="F21" i="135"/>
  <c r="F20" i="135"/>
  <c r="F19" i="135"/>
  <c r="F18" i="135"/>
  <c r="F17" i="135"/>
  <c r="F16" i="135"/>
  <c r="F15" i="135"/>
  <c r="F14" i="135"/>
  <c r="F13" i="135"/>
  <c r="F12" i="135"/>
  <c r="F11" i="135"/>
  <c r="F10" i="135"/>
  <c r="F9" i="135"/>
  <c r="F35" i="134"/>
  <c r="F34" i="134"/>
  <c r="F33" i="134"/>
  <c r="F32" i="134"/>
  <c r="F31" i="134"/>
  <c r="F30" i="134"/>
  <c r="F29" i="134"/>
  <c r="F28" i="134"/>
  <c r="F27" i="134"/>
  <c r="F26" i="134"/>
  <c r="F25" i="134"/>
  <c r="F24" i="134"/>
  <c r="F23" i="134"/>
  <c r="F22" i="134"/>
  <c r="F21" i="134"/>
  <c r="F20" i="134"/>
  <c r="F19" i="134"/>
  <c r="F18" i="134"/>
  <c r="F17" i="134"/>
  <c r="F16" i="134"/>
  <c r="F15" i="134"/>
  <c r="F14" i="134"/>
  <c r="F13" i="134"/>
  <c r="F12" i="134"/>
  <c r="F11" i="134"/>
  <c r="F10" i="134"/>
  <c r="F9" i="134"/>
  <c r="F8" i="134"/>
  <c r="D7" i="134"/>
  <c r="E7" i="134"/>
  <c r="C7" i="134"/>
  <c r="F32" i="131"/>
  <c r="F31" i="131"/>
  <c r="F29" i="131"/>
  <c r="F24" i="131"/>
  <c r="F23" i="131"/>
  <c r="F21" i="131"/>
  <c r="F16" i="131"/>
  <c r="F13" i="131"/>
  <c r="D7" i="131"/>
  <c r="D7" i="129"/>
  <c r="C7" i="127"/>
  <c r="C6" i="121"/>
  <c r="C6" i="146"/>
  <c r="C6" i="144"/>
  <c r="E10" i="143"/>
  <c r="E9" i="143"/>
  <c r="E8" i="143"/>
  <c r="D7" i="143"/>
  <c r="C7" i="143"/>
  <c r="E7" i="143" s="1"/>
  <c r="I10" i="154"/>
  <c r="I9" i="154"/>
  <c r="I8" i="154"/>
  <c r="D7" i="154"/>
  <c r="E7" i="154"/>
  <c r="F7" i="154"/>
  <c r="G7" i="154"/>
  <c r="H7" i="154"/>
  <c r="C7" i="154"/>
  <c r="I7" i="154" s="1"/>
  <c r="F7" i="139" l="1"/>
  <c r="F7" i="135"/>
  <c r="F7" i="138"/>
  <c r="F12" i="133"/>
  <c r="F20" i="133"/>
  <c r="F28" i="133"/>
  <c r="F15" i="133"/>
  <c r="F17" i="133"/>
  <c r="F23" i="133"/>
  <c r="F7" i="136"/>
  <c r="F25" i="133"/>
  <c r="F33" i="133"/>
  <c r="C7" i="133"/>
  <c r="F8" i="133"/>
  <c r="F22" i="133"/>
  <c r="F18" i="133"/>
  <c r="F34" i="133"/>
  <c r="F16" i="133"/>
  <c r="F32" i="133"/>
  <c r="F14" i="133"/>
  <c r="F30" i="133"/>
  <c r="F10" i="133"/>
  <c r="F26" i="133"/>
  <c r="F24" i="133"/>
  <c r="F33" i="132"/>
  <c r="F12" i="132"/>
  <c r="F25" i="132"/>
  <c r="F15" i="132"/>
  <c r="F23" i="132"/>
  <c r="F31" i="132"/>
  <c r="F20" i="132"/>
  <c r="F13" i="132"/>
  <c r="F21" i="132"/>
  <c r="F29" i="132"/>
  <c r="F32" i="132"/>
  <c r="F28" i="132"/>
  <c r="F9" i="132"/>
  <c r="F17" i="132"/>
  <c r="F14" i="132"/>
  <c r="F19" i="132"/>
  <c r="F22" i="132"/>
  <c r="F30" i="132"/>
  <c r="C7" i="131"/>
  <c r="F7" i="131" s="1"/>
  <c r="F7" i="134"/>
  <c r="F7" i="132" l="1"/>
  <c r="F7" i="133"/>
  <c r="D7" i="140" l="1"/>
  <c r="E7" i="140"/>
  <c r="F7" i="140"/>
  <c r="G7" i="140"/>
  <c r="H7" i="140"/>
  <c r="C7" i="140"/>
  <c r="F13" i="130" l="1"/>
  <c r="F12" i="130"/>
  <c r="F11" i="130"/>
  <c r="F10" i="130"/>
  <c r="F9" i="130"/>
  <c r="F8" i="130"/>
  <c r="D7" i="130"/>
  <c r="E7" i="130"/>
  <c r="C7" i="130"/>
  <c r="F7" i="130" l="1"/>
  <c r="F13" i="129" l="1"/>
  <c r="F12" i="129"/>
  <c r="F11" i="129"/>
  <c r="F10" i="129"/>
  <c r="F9" i="129"/>
  <c r="F8" i="129"/>
  <c r="E7" i="129"/>
  <c r="C7" i="129"/>
  <c r="F13" i="128"/>
  <c r="F12" i="128"/>
  <c r="F11" i="128"/>
  <c r="F10" i="128"/>
  <c r="F9" i="128"/>
  <c r="F8" i="128"/>
  <c r="D7" i="128"/>
  <c r="E7" i="128"/>
  <c r="F15" i="127"/>
  <c r="F14" i="127"/>
  <c r="F13" i="127"/>
  <c r="F12" i="127"/>
  <c r="F11" i="127"/>
  <c r="F10" i="127"/>
  <c r="F9" i="127"/>
  <c r="F8" i="127"/>
  <c r="D7" i="127"/>
  <c r="F7" i="127" s="1"/>
  <c r="E7" i="127"/>
  <c r="C6" i="126"/>
  <c r="F7" i="128" l="1"/>
  <c r="F7" i="129"/>
  <c r="C6" i="125" l="1"/>
  <c r="G10" i="124"/>
  <c r="I10" i="124" s="1"/>
  <c r="G9" i="124"/>
  <c r="I9" i="124" s="1"/>
  <c r="G8" i="124"/>
  <c r="I8" i="124" s="1"/>
  <c r="D7" i="124"/>
  <c r="E7" i="124"/>
  <c r="F7" i="124"/>
  <c r="C7" i="124"/>
  <c r="G10" i="122"/>
  <c r="G9" i="122"/>
  <c r="G8" i="122"/>
  <c r="D7" i="122"/>
  <c r="E7" i="122"/>
  <c r="F7" i="122"/>
  <c r="C7" i="122"/>
  <c r="C6" i="44"/>
  <c r="I7" i="124" l="1"/>
  <c r="G7" i="124"/>
  <c r="G7" i="122"/>
  <c r="H15" i="167"/>
  <c r="H8" i="167" s="1"/>
  <c r="J15" i="167"/>
  <c r="J12" i="167"/>
  <c r="J9" i="167"/>
  <c r="J8" i="167" s="1"/>
  <c r="G9" i="170"/>
  <c r="G10" i="170"/>
  <c r="G11" i="170"/>
  <c r="G12" i="170"/>
  <c r="G13" i="170"/>
  <c r="G14" i="170"/>
  <c r="G15" i="170"/>
  <c r="G16" i="170"/>
  <c r="G17" i="170"/>
  <c r="G18" i="170"/>
  <c r="G19" i="170"/>
  <c r="G20" i="170"/>
  <c r="G21" i="170"/>
  <c r="G22" i="170"/>
  <c r="G23" i="170"/>
  <c r="G24" i="170"/>
  <c r="G25" i="170"/>
  <c r="G8" i="170"/>
  <c r="G6" i="170" l="1"/>
  <c r="E47" i="169"/>
  <c r="G47" i="169"/>
  <c r="I47" i="169"/>
  <c r="K47" i="169"/>
  <c r="E28" i="169"/>
  <c r="G28" i="169"/>
  <c r="I28" i="169"/>
  <c r="K28" i="169"/>
  <c r="E9" i="169"/>
  <c r="G9" i="169"/>
  <c r="I9" i="169"/>
  <c r="K9" i="169"/>
  <c r="G7" i="168"/>
  <c r="G10" i="168"/>
  <c r="G9" i="168"/>
  <c r="G8" i="168"/>
  <c r="D7" i="168"/>
  <c r="E7" i="168"/>
  <c r="C7" i="168"/>
  <c r="G6" i="165" l="1"/>
  <c r="I8" i="162" l="1"/>
  <c r="I10" i="162"/>
  <c r="D7" i="156" l="1"/>
  <c r="E7" i="156"/>
  <c r="F7" i="156"/>
  <c r="G7" i="1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tc={02117471-D575-4434-B45B-39D3953EA0D0}</author>
  </authors>
  <commentList>
    <comment ref="G5" authorId="0" shapeId="0" xr:uid="{02117471-D575-4434-B45B-39D3953EA0D0}">
      <text>
        <t>[Threaded comment]
Your version of Excel allows you to read this threaded comment; however, any edits to it will get removed if the file is opened in a newer version of Excel. Learn more: https://go.microsoft.com/fwlink/?linkid=870924
Comment:
    بحسب إصدار الهيئة - تعتبر فئة الدواجن</t>
      </text>
    </comment>
  </commentList>
</comments>
</file>

<file path=xl/sharedStrings.xml><?xml version="1.0" encoding="utf-8"?>
<sst xmlns="http://schemas.openxmlformats.org/spreadsheetml/2006/main" count="2283" uniqueCount="687">
  <si>
    <t>Metadata</t>
  </si>
  <si>
    <t>Table description</t>
  </si>
  <si>
    <t>Link</t>
  </si>
  <si>
    <t>وصف عنصر البيانات</t>
  </si>
  <si>
    <t>Table 1</t>
  </si>
  <si>
    <t>Table 2</t>
  </si>
  <si>
    <t>Category</t>
  </si>
  <si>
    <t>Table 3</t>
  </si>
  <si>
    <t>Table 4</t>
  </si>
  <si>
    <t>Table 5</t>
  </si>
  <si>
    <t>Total</t>
  </si>
  <si>
    <t>Table 6</t>
  </si>
  <si>
    <t>Table 7</t>
  </si>
  <si>
    <t>Other</t>
  </si>
  <si>
    <t>Number</t>
  </si>
  <si>
    <t>Table 8</t>
  </si>
  <si>
    <t>Table 9</t>
  </si>
  <si>
    <t>Table 10</t>
  </si>
  <si>
    <t>Table 11</t>
  </si>
  <si>
    <t>Table 12</t>
  </si>
  <si>
    <t>Table 13</t>
  </si>
  <si>
    <t>Table 14</t>
  </si>
  <si>
    <t>Table 15</t>
  </si>
  <si>
    <t>Table 16</t>
  </si>
  <si>
    <t>Table 17</t>
  </si>
  <si>
    <t>Table 18</t>
  </si>
  <si>
    <t>Table 19</t>
  </si>
  <si>
    <t>Table 20</t>
  </si>
  <si>
    <t>Table 21</t>
  </si>
  <si>
    <t>GLOSSARY</t>
  </si>
  <si>
    <t>METHODOLOGY</t>
  </si>
  <si>
    <t>RELATED DOCUMENTATION</t>
  </si>
  <si>
    <t>Statistical Yearbook of Abu Dhabi – 2020</t>
  </si>
  <si>
    <t>RELATED REPORTS</t>
  </si>
  <si>
    <t>Abu Dhabi Region</t>
  </si>
  <si>
    <t>Al Ain Region</t>
  </si>
  <si>
    <t>Al Dhafra Region</t>
  </si>
  <si>
    <t>Donum</t>
  </si>
  <si>
    <t>Field Crops and Fodders</t>
  </si>
  <si>
    <t>Vegetables Crops (opened  field)</t>
  </si>
  <si>
    <t>Vegetables Crops (under protective cover)</t>
  </si>
  <si>
    <t>Forest Trees/ Windbreaks</t>
  </si>
  <si>
    <t>Building</t>
  </si>
  <si>
    <t>Other Lands</t>
  </si>
  <si>
    <t>Rhodes grass</t>
  </si>
  <si>
    <t>Alfalfa</t>
  </si>
  <si>
    <t>Corn</t>
  </si>
  <si>
    <t>Thousand AED</t>
  </si>
  <si>
    <t>Tomato</t>
  </si>
  <si>
    <t>Others</t>
  </si>
  <si>
    <t>Source: Abu Dhabi Agriculture and Food Safety Authority</t>
  </si>
  <si>
    <t>Damas</t>
  </si>
  <si>
    <t>Raaq</t>
  </si>
  <si>
    <t>Cider</t>
  </si>
  <si>
    <t>Samar</t>
  </si>
  <si>
    <t>Ghaf</t>
  </si>
  <si>
    <t>Ghwaf</t>
  </si>
  <si>
    <t>Kenyah</t>
  </si>
  <si>
    <t>Ornamental Tree</t>
  </si>
  <si>
    <t>Dripping</t>
  </si>
  <si>
    <t>Flooding</t>
  </si>
  <si>
    <t>Pupler</t>
  </si>
  <si>
    <t>Sprinkling</t>
  </si>
  <si>
    <t>Working</t>
  </si>
  <si>
    <t>Non-working</t>
  </si>
  <si>
    <t>Agriculture Producer Price Index February 2021</t>
  </si>
  <si>
    <t>Agriculture Crops Statistics 2019</t>
  </si>
  <si>
    <t>Foreign Trade of Agricultural Commodities 2019</t>
  </si>
  <si>
    <t>Table 22</t>
  </si>
  <si>
    <t>Table 23</t>
  </si>
  <si>
    <t>Table 24</t>
  </si>
  <si>
    <t>Table 25</t>
  </si>
  <si>
    <t>Table 26</t>
  </si>
  <si>
    <t>Agriculture Statistics Methodology</t>
  </si>
  <si>
    <t>Value</t>
  </si>
  <si>
    <t>Fruit  Trees</t>
  </si>
  <si>
    <t xml:space="preserve">Fallow </t>
  </si>
  <si>
    <t>Other/ mort than one system</t>
  </si>
  <si>
    <t>Area of Arable land (Donum)</t>
  </si>
  <si>
    <t>Area (Donum)</t>
  </si>
  <si>
    <t>Quantity</t>
  </si>
  <si>
    <t>مساحة الأراضي الصالحة للزراعة (دونم)</t>
  </si>
  <si>
    <t>المصدر: هيئة أبوظبي للزراعة والسلامة الغذائية</t>
  </si>
  <si>
    <t>المجموع</t>
  </si>
  <si>
    <t>منطقة أبوظبي</t>
  </si>
  <si>
    <t>منطقة العين</t>
  </si>
  <si>
    <t>منطقة الظفرة</t>
  </si>
  <si>
    <t>عدد</t>
  </si>
  <si>
    <t>دونم</t>
  </si>
  <si>
    <t>الأشجار المثمرة</t>
  </si>
  <si>
    <t xml:space="preserve">المحاصيل الحقلية والأعلاف </t>
  </si>
  <si>
    <t>محاصيل الخضراوات (المكشوفة)</t>
  </si>
  <si>
    <t>محاصيل الخضراوات (المحميّة)</t>
  </si>
  <si>
    <t xml:space="preserve">أراضي بور </t>
  </si>
  <si>
    <t>أشجار حرجية/ مصدّات الرّياح</t>
  </si>
  <si>
    <t>المباني</t>
  </si>
  <si>
    <t>أراضٍ أخرى</t>
  </si>
  <si>
    <t>رودس</t>
  </si>
  <si>
    <t>جت</t>
  </si>
  <si>
    <t>أخرى</t>
  </si>
  <si>
    <t>طن</t>
  </si>
  <si>
    <t>ألف درهم</t>
  </si>
  <si>
    <t>دماس</t>
  </si>
  <si>
    <t>راك</t>
  </si>
  <si>
    <t>سدر</t>
  </si>
  <si>
    <t>سمر</t>
  </si>
  <si>
    <t>غاف</t>
  </si>
  <si>
    <t>غويف</t>
  </si>
  <si>
    <t>كينيا</t>
  </si>
  <si>
    <t>أشجار الزينة</t>
  </si>
  <si>
    <t>أقل من 25 دونماً</t>
  </si>
  <si>
    <t>من 25 - 44 دونماً</t>
  </si>
  <si>
    <t>من 45 - 65 دونماً</t>
  </si>
  <si>
    <t>65 دونماً فأكثر</t>
  </si>
  <si>
    <t>مساحة (دونم)</t>
  </si>
  <si>
    <t>الكمية</t>
  </si>
  <si>
    <t>القيمة</t>
  </si>
  <si>
    <t>تنقيط</t>
  </si>
  <si>
    <t>غمر</t>
  </si>
  <si>
    <t>رشاشات</t>
  </si>
  <si>
    <t>أخرى/ أكثر من أسلوب</t>
  </si>
  <si>
    <t>غير عاملة</t>
  </si>
  <si>
    <t>عاملة</t>
  </si>
  <si>
    <t xml:space="preserve"> 65 Donums and more </t>
  </si>
  <si>
    <t>Less than 25 donums</t>
  </si>
  <si>
    <t>25-44 donums</t>
  </si>
  <si>
    <t>45 - 65 donums</t>
  </si>
  <si>
    <t>Ton</t>
  </si>
  <si>
    <t>المنطقة</t>
  </si>
  <si>
    <t>Region</t>
  </si>
  <si>
    <t>البند</t>
  </si>
  <si>
    <t>المحصول</t>
  </si>
  <si>
    <t>Crop</t>
  </si>
  <si>
    <t>الشمندر</t>
  </si>
  <si>
    <t>المصطلحات</t>
  </si>
  <si>
    <r>
      <rPr>
        <b/>
        <sz val="8"/>
        <rFont val="Arial"/>
        <family val="2"/>
      </rPr>
      <t>Plant Holding:</t>
    </r>
    <r>
      <rPr>
        <sz val="8"/>
        <rFont val="Arial"/>
        <family val="2"/>
      </rPr>
      <t xml:space="preserve"> Plant holding should contain vegetable crops or field crops or fruit trees or all of them. The holding should meet all conditions of plant holding (in terms of the minimum size).</t>
    </r>
  </si>
  <si>
    <r>
      <rPr>
        <b/>
        <sz val="8"/>
        <rFont val="Arial"/>
        <family val="2"/>
      </rPr>
      <t>Agricultural Land Uses:</t>
    </r>
    <r>
      <rPr>
        <sz val="8"/>
        <rFont val="Arial"/>
        <family val="2"/>
      </rPr>
      <t xml:space="preserve"> Land uses refer to the activities carried out on the land or part of the land.  </t>
    </r>
  </si>
  <si>
    <r>
      <rPr>
        <b/>
        <sz val="8"/>
        <rFont val="Arial"/>
        <family val="2"/>
      </rPr>
      <t xml:space="preserve"> Crop Area:</t>
    </r>
    <r>
      <rPr>
        <sz val="8"/>
        <rFont val="Arial"/>
        <family val="2"/>
      </rPr>
      <t xml:space="preserve"> Crop area is a surface of land on which a crop is grown either alone or respectively or together. </t>
    </r>
  </si>
  <si>
    <r>
      <rPr>
        <b/>
        <sz val="8"/>
        <rFont val="Arial"/>
        <family val="2"/>
      </rPr>
      <t>Land under Temporary Crops (Exposed):</t>
    </r>
    <r>
      <rPr>
        <sz val="8"/>
        <rFont val="Arial"/>
        <family val="2"/>
      </rPr>
      <t xml:space="preserve"> It refers to all exposed land used for crops of less than one-year growing cycle, which must be newly sown or planted for further production after the harvest. It includes field crops, vegetables and cut flowers.</t>
    </r>
  </si>
  <si>
    <r>
      <rPr>
        <b/>
        <sz val="8"/>
        <rFont val="Arial"/>
        <family val="2"/>
      </rPr>
      <t>Land under Temporary Crops (Covered):</t>
    </r>
    <r>
      <rPr>
        <sz val="8"/>
        <rFont val="Arial"/>
        <family val="2"/>
      </rPr>
      <t xml:space="preserve"> The area covered with protective glass, fiberglass or plastic or any other material, and this method is often used in the cultivation crops of less than one-year growing cycle like vegetables and cut flowers protected.</t>
    </r>
  </si>
  <si>
    <r>
      <rPr>
        <b/>
        <sz val="8"/>
        <rFont val="Arial"/>
        <family val="2"/>
      </rPr>
      <t xml:space="preserve">Land under Permanent Crops: </t>
    </r>
    <r>
      <rPr>
        <sz val="8"/>
        <rFont val="Arial"/>
        <family val="2"/>
      </rPr>
      <t>The area devoted to crops that do not need to be replanted annually such as fruit trees.</t>
    </r>
  </si>
  <si>
    <r>
      <rPr>
        <b/>
        <sz val="8"/>
        <rFont val="Arial"/>
        <family val="2"/>
      </rPr>
      <t>Land under Pasture Crops:</t>
    </r>
    <r>
      <rPr>
        <sz val="8"/>
        <rFont val="Arial"/>
        <family val="2"/>
      </rPr>
      <t xml:space="preserve"> The area of pasture used for crops of less than five-year growing cycle, it is used for animal feed.</t>
    </r>
  </si>
  <si>
    <r>
      <rPr>
        <b/>
        <sz val="8"/>
        <rFont val="Arial"/>
        <family val="2"/>
      </rPr>
      <t xml:space="preserve">Forest Land: </t>
    </r>
    <r>
      <rPr>
        <sz val="8"/>
        <rFont val="Arial"/>
        <family val="2"/>
      </rPr>
      <t>The area that contains heavily wooded trees, found by nature or human-induced. It is used to produce wood or as windbreaks.</t>
    </r>
  </si>
  <si>
    <r>
      <rPr>
        <b/>
        <sz val="8"/>
        <rFont val="Arial"/>
        <family val="2"/>
      </rPr>
      <t>Arable Land:</t>
    </r>
    <r>
      <rPr>
        <sz val="8"/>
        <rFont val="Arial"/>
        <family val="2"/>
      </rPr>
      <t xml:space="preserve"> This includes all areas of temporary crops and fallow land left for rest.</t>
    </r>
  </si>
  <si>
    <r>
      <rPr>
        <b/>
        <sz val="8"/>
        <rFont val="Arial"/>
        <family val="2"/>
      </rPr>
      <t xml:space="preserve">الحيازة الزراعية: </t>
    </r>
    <r>
      <rPr>
        <sz val="8"/>
        <rFont val="Arial"/>
        <family val="2"/>
      </rPr>
      <t>وحدة اقتصادية للإنتاج الزراعي تخضع لإدارة واحدة، وتشمل جميع الحيوانات الموجودة وكل الأراضي المستعملة كليا أو جزيئا لأغراض الإنتاج الزراعي.</t>
    </r>
  </si>
  <si>
    <r>
      <rPr>
        <b/>
        <sz val="8"/>
        <rFont val="Arial"/>
        <family val="2"/>
      </rPr>
      <t>استخدامات الأراضي الزراعية:</t>
    </r>
    <r>
      <rPr>
        <sz val="8"/>
        <rFont val="Arial"/>
        <family val="2"/>
      </rPr>
      <t xml:space="preserve"> تصنيف الأرض حسب الأنشطة أو وفقاً لها، التي تتم على جزء من مساحة الأرض. </t>
    </r>
  </si>
  <si>
    <r>
      <rPr>
        <b/>
        <sz val="8"/>
        <rFont val="Arial"/>
        <family val="2"/>
      </rPr>
      <t>أرض المحاصيل المؤقته المكشوفة:</t>
    </r>
    <r>
      <rPr>
        <sz val="8"/>
        <rFont val="Arial"/>
        <family val="2"/>
      </rPr>
      <t xml:space="preserve"> مساحة الأراضي المزروعة بأسلوب الزراعة المكشوفة (غير المحمية) والتي استخدمت لزراعة محاصيل دورة حياتها أقل من سنة واحدة، فهي تزرع وتحصد ويجمع إنتاجها في أقل من سنة، وتشمل المحاصيل الحقلية والخضروات المكشوفة، وأزهار القطف المكشوفة.</t>
    </r>
  </si>
  <si>
    <r>
      <rPr>
        <b/>
        <sz val="8"/>
        <rFont val="Arial"/>
        <family val="2"/>
      </rPr>
      <t>أرض المحاصيل المؤقتة المحمية:</t>
    </r>
    <r>
      <rPr>
        <sz val="8"/>
        <rFont val="Arial"/>
        <family val="2"/>
      </rPr>
      <t xml:space="preserve"> مساحة الأرض المغطاة باستخدام واقي من الزجاج أو الفيبر جلاس أو البلاستيك أو أي مادة أخرى، ويستخدم هذا الأسلوب في زراعة محاصيل دورة حياتها أقل من سنة واحدة مثل الخضروات وأزهار القطف المحمية.</t>
    </r>
  </si>
  <si>
    <r>
      <rPr>
        <b/>
        <sz val="8"/>
        <rFont val="Arial"/>
        <family val="2"/>
      </rPr>
      <t>أرض المحاصيل الدائمة:</t>
    </r>
    <r>
      <rPr>
        <sz val="8"/>
        <rFont val="Arial"/>
        <family val="2"/>
      </rPr>
      <t xml:space="preserve"> مساحة الأرض التي تزرع بالمحاصيل التي لا تحتاج لإعادة زراعة بعد كل موسم قطاف مثل الأشجار المثمرة والتي تعمر لعدة سنوات.</t>
    </r>
  </si>
  <si>
    <r>
      <rPr>
        <b/>
        <sz val="8"/>
        <rFont val="Arial"/>
        <family val="2"/>
      </rPr>
      <t>أرض محاصيل الرعي:</t>
    </r>
    <r>
      <rPr>
        <sz val="8"/>
        <rFont val="Arial"/>
        <family val="2"/>
      </rPr>
      <t xml:space="preserve"> مساحة أراضي المراعي التي تزرع بالمحاصيل التي دورة حياتها أقل من خمس سنوات وتستخدم لتغذية الحيوانات.  </t>
    </r>
  </si>
  <si>
    <r>
      <rPr>
        <b/>
        <sz val="8"/>
        <rFont val="Arial"/>
        <family val="2"/>
      </rPr>
      <t>أرض الغابات:</t>
    </r>
    <r>
      <rPr>
        <sz val="8"/>
        <rFont val="Arial"/>
        <family val="2"/>
      </rPr>
      <t xml:space="preserve"> مساحة الأرض التي تحتوي على أشجار حرجية بشكل كثيف، وجدت بالطبيعة أو بفعل الإنسان، ولها قيمة كإنتاج الأخشاب أو تستخدم كمصدات رياح.</t>
    </r>
  </si>
  <si>
    <r>
      <rPr>
        <b/>
        <sz val="8"/>
        <rFont val="Arial"/>
        <family val="2"/>
      </rPr>
      <t>أرض متروكة بور للراحة:</t>
    </r>
    <r>
      <rPr>
        <sz val="8"/>
        <rFont val="Arial"/>
        <family val="2"/>
      </rPr>
      <t xml:space="preserve"> مساحة من الأرض تستغل عادة لغايات الإنتاج الزراعي، ضمن دورة زراعية، وتكون متروكة بور للراحة (بدون زراعتها) وبشروط محددة.</t>
    </r>
  </si>
  <si>
    <r>
      <rPr>
        <b/>
        <sz val="8"/>
        <rFont val="Arial"/>
        <family val="2"/>
      </rPr>
      <t>المساحة الصالحة للزراعة:</t>
    </r>
    <r>
      <rPr>
        <sz val="8"/>
        <rFont val="Arial"/>
        <family val="2"/>
      </rPr>
      <t xml:space="preserve"> المساحة التي تشمل مساحات الأرض المستخدمة في زراعة المحاصيل المؤقتة والأراضي البور (المتروكة للراحة).</t>
    </r>
  </si>
  <si>
    <r>
      <rPr>
        <b/>
        <sz val="8"/>
        <rFont val="Arial"/>
        <family val="2"/>
      </rPr>
      <t>المبيدات:</t>
    </r>
    <r>
      <rPr>
        <sz val="8"/>
        <rFont val="Arial"/>
        <family val="2"/>
      </rPr>
      <t xml:space="preserve"> مواد كيماوية اصطناعية وتكون على شكل مركز ويجري تخفيفها قبل استعمالها بمواد مختلفة مثل الماء والكيروسين وغيرها وهي تستخدم لتخفيف أثر الآفات المضرة بالمحاصيل أو الحيوانات الزراعية للقضاء على هذه الآفات.</t>
    </r>
  </si>
  <si>
    <r>
      <rPr>
        <b/>
        <sz val="8"/>
        <rFont val="Arial"/>
        <family val="2"/>
      </rPr>
      <t>Agriculture Holding:</t>
    </r>
    <r>
      <rPr>
        <sz val="8"/>
        <rFont val="Arial"/>
        <family val="2"/>
      </rPr>
      <t xml:space="preserve"> An economic unit of agricultural production under single management comprising all livestock kept and all land used wholly or partly for agricultural production purposes. </t>
    </r>
  </si>
  <si>
    <r>
      <rPr>
        <b/>
        <sz val="8"/>
        <rFont val="Arial"/>
        <family val="2"/>
      </rPr>
      <t>Fallow Land:</t>
    </r>
    <r>
      <rPr>
        <sz val="8"/>
        <rFont val="Arial"/>
        <family val="2"/>
      </rPr>
      <t xml:space="preserve"> The area that is usually exploited for agricultural production within the agricultural cycle, which is left without cultivation to rest. This should be done under specific conditions.</t>
    </r>
  </si>
  <si>
    <r>
      <rPr>
        <b/>
        <sz val="8"/>
        <rFont val="Arial"/>
        <family val="2"/>
      </rPr>
      <t>Agricultural wells:</t>
    </r>
    <r>
      <rPr>
        <sz val="8"/>
        <rFont val="Arial"/>
        <family val="2"/>
      </rPr>
      <t xml:space="preserve"> Water source that is used to irrigate crops in agricultural production. Wells used in non-agricultural purposes such as drinking wells and others are excluded.</t>
    </r>
  </si>
  <si>
    <r>
      <rPr>
        <b/>
        <sz val="8"/>
        <rFont val="Arial"/>
        <family val="2"/>
      </rPr>
      <t>Pesticides:</t>
    </r>
    <r>
      <rPr>
        <sz val="8"/>
        <rFont val="Arial"/>
        <family val="2"/>
      </rPr>
      <t xml:space="preserve"> Chemicals or organic substances to prevent, destroy or mitigate any pest. Pesticides are produced in concentrated form; they need to be mixed (reduced) with water or kerosene, etc. </t>
    </r>
  </si>
  <si>
    <r>
      <rPr>
        <b/>
        <sz val="8"/>
        <rFont val="Arial"/>
        <family val="2"/>
      </rPr>
      <t>الأسمدة:</t>
    </r>
    <r>
      <rPr>
        <sz val="8"/>
        <rFont val="Arial"/>
        <family val="2"/>
      </rPr>
      <t xml:space="preserve"> مواد كيماوية أو عضوية طبيعية أو المصنعة التي تضاف الى التربة أو إلى مياه الري لتزويد النباتات بالمغذيات اللازمة.</t>
    </r>
  </si>
  <si>
    <r>
      <rPr>
        <b/>
        <sz val="8"/>
        <rFont val="Arial"/>
        <family val="2"/>
      </rPr>
      <t>Fertilizer:</t>
    </r>
    <r>
      <rPr>
        <sz val="8"/>
        <rFont val="Arial"/>
        <family val="2"/>
      </rPr>
      <t xml:space="preserve"> Any organic or inorganic material of natural or synthetic origin that is added to a soil to supply one or more plant nutrients essential to the growth of plants.</t>
    </r>
  </si>
  <si>
    <r>
      <rPr>
        <b/>
        <sz val="8"/>
        <rFont val="Arial"/>
        <family val="2"/>
      </rPr>
      <t xml:space="preserve">الآبارالزراعية: </t>
    </r>
    <r>
      <rPr>
        <sz val="8"/>
        <rFont val="Arial"/>
        <family val="2"/>
      </rPr>
      <t>هي الآبار التي تستخدم مياهها لري المزروعات، ولا يشمل ذلك الآبار التي تستخدم في غير الأغراض الزراعية مثل آبار الشرب وغيرها.</t>
    </r>
  </si>
  <si>
    <r>
      <rPr>
        <b/>
        <sz val="8"/>
        <rFont val="Arial"/>
        <family val="2"/>
      </rPr>
      <t xml:space="preserve">المساحة المحصولية: </t>
    </r>
    <r>
      <rPr>
        <sz val="8"/>
        <rFont val="Arial"/>
        <family val="2"/>
      </rPr>
      <t xml:space="preserve"> مجموع مساحات المحاصيل المختلفة التي زرعت خلال العام الزراعي سواء زرعت منفردة أو بالتعاقب أو بالإقترا ن أي محملة إلى محصول آخر.</t>
    </r>
  </si>
  <si>
    <r>
      <rPr>
        <b/>
        <sz val="8"/>
        <rFont val="Arial"/>
        <family val="2"/>
      </rPr>
      <t>الحيازة النباتية:</t>
    </r>
    <r>
      <rPr>
        <sz val="8"/>
        <rFont val="Arial"/>
        <family val="2"/>
      </rPr>
      <t xml:space="preserve"> الحيازة التي تشتمل على محاصيل خضراوات أو محاصيل حقلية أو أشجار مثمرة أو أي بند من بنود استخدام الأرض التابعة للنشاط النباتي، والتي تحقق شروط الحيازة النباتية من حيث الحد الأدنى لمساحة الحيازة.</t>
    </r>
  </si>
  <si>
    <t>Table 27</t>
  </si>
  <si>
    <t>Index</t>
  </si>
  <si>
    <t>Index!</t>
  </si>
  <si>
    <t>ضأن</t>
  </si>
  <si>
    <t>ماعز</t>
  </si>
  <si>
    <t>أبقار</t>
  </si>
  <si>
    <t>جمال</t>
  </si>
  <si>
    <t>Sheep</t>
  </si>
  <si>
    <t>Goats</t>
  </si>
  <si>
    <t xml:space="preserve">Cattle </t>
  </si>
  <si>
    <t>Camels</t>
  </si>
  <si>
    <t>Emirate of Abu Dhabi</t>
  </si>
  <si>
    <t>إمارة أبوظبي</t>
  </si>
  <si>
    <t>Source:  Abu Dhabi Agriculture and Food Safety Authority</t>
  </si>
  <si>
    <t xml:space="preserve">Male            ذكور         </t>
  </si>
  <si>
    <t xml:space="preserve">Female             إناث      </t>
  </si>
  <si>
    <t>أقل من سنة</t>
  </si>
  <si>
    <t>سنة فأكثر</t>
  </si>
  <si>
    <t>مجموع الذكور</t>
  </si>
  <si>
    <t>مجموع الإناث</t>
  </si>
  <si>
    <t>Less than one year</t>
  </si>
  <si>
    <t>one year and over</t>
  </si>
  <si>
    <t>Total Male</t>
  </si>
  <si>
    <t>Total female</t>
  </si>
  <si>
    <t>أقل من 4 سنوات</t>
  </si>
  <si>
    <t>4 سنوات فأكثر</t>
  </si>
  <si>
    <t>Less than 4 years</t>
  </si>
  <si>
    <t>4 years and above</t>
  </si>
  <si>
    <t>دجاج</t>
  </si>
  <si>
    <t>Cattle</t>
  </si>
  <si>
    <t>Chicken</t>
  </si>
  <si>
    <t>بط</t>
  </si>
  <si>
    <t>أوز</t>
  </si>
  <si>
    <t>نعام</t>
  </si>
  <si>
    <t>حمام</t>
  </si>
  <si>
    <t>Duck</t>
  </si>
  <si>
    <t>Geese</t>
  </si>
  <si>
    <t>Ostrich</t>
  </si>
  <si>
    <t>Pigeon</t>
  </si>
  <si>
    <t>Type of commercial farm</t>
  </si>
  <si>
    <t>نوع المزرعة التجارية</t>
  </si>
  <si>
    <t>Broiler farms</t>
  </si>
  <si>
    <t>مزارع الدجاج اللاحم</t>
  </si>
  <si>
    <t>Layer farms</t>
  </si>
  <si>
    <t>مزارع الدجاج البياض</t>
  </si>
  <si>
    <t>Parent stock farms</t>
  </si>
  <si>
    <t>مزارع دجاج الأمهات</t>
  </si>
  <si>
    <t>Cattle farms</t>
  </si>
  <si>
    <t>مزارع الأبقار</t>
  </si>
  <si>
    <t>سنة - 3 سنوات</t>
  </si>
  <si>
    <t>أكثر من 3 سنوات</t>
  </si>
  <si>
    <t>One-3 years</t>
  </si>
  <si>
    <t xml:space="preserve">Above 3 years </t>
  </si>
  <si>
    <t>Male</t>
  </si>
  <si>
    <t>ذكور</t>
  </si>
  <si>
    <t>Female</t>
  </si>
  <si>
    <t>إناث</t>
  </si>
  <si>
    <t>Series ID</t>
  </si>
  <si>
    <t>Type of farm and product</t>
  </si>
  <si>
    <t>Unit</t>
  </si>
  <si>
    <t>مخزون بداية المدة</t>
  </si>
  <si>
    <t>الإنتاج</t>
  </si>
  <si>
    <t>المبيع</t>
  </si>
  <si>
    <t>مخزون نهاية العام</t>
  </si>
  <si>
    <t>كمية الاستهلاك المنزلي أو المستخدم في الحيازة</t>
  </si>
  <si>
    <t>كمية الهدايا</t>
  </si>
  <si>
    <t>كمية التالف</t>
  </si>
  <si>
    <t>الوحدة</t>
  </si>
  <si>
    <t>نوع المزرعة التجارية ونوع المنتج</t>
  </si>
  <si>
    <t>كمية</t>
  </si>
  <si>
    <t>قيمة (ألف درهم)</t>
  </si>
  <si>
    <t>Stock at the beginning of year</t>
  </si>
  <si>
    <t>Produced</t>
  </si>
  <si>
    <t>Sold</t>
  </si>
  <si>
    <t>Stock at the end of year</t>
  </si>
  <si>
    <t>Value
(Thousand AED)</t>
  </si>
  <si>
    <t>Quantity of home consumption or used in the holding</t>
  </si>
  <si>
    <t>Quantity of gifts</t>
  </si>
  <si>
    <t>Quantity of damaged</t>
  </si>
  <si>
    <t>Broiler</t>
  </si>
  <si>
    <t>Tons</t>
  </si>
  <si>
    <t>دجاج لاحم</t>
  </si>
  <si>
    <t>Organic manure</t>
  </si>
  <si>
    <t>سماد عضوي</t>
  </si>
  <si>
    <t>Table eggs</t>
  </si>
  <si>
    <t>بيض مائدة</t>
  </si>
  <si>
    <t>Hatchery eggs</t>
  </si>
  <si>
    <t>بيض تفقيس</t>
  </si>
  <si>
    <t>New born cattle</t>
  </si>
  <si>
    <t>مواليد أبقار</t>
  </si>
  <si>
    <t>Cattle milk</t>
  </si>
  <si>
    <t>حليب أبقار</t>
  </si>
  <si>
    <t>Salaries &amp; wages</t>
  </si>
  <si>
    <t>الرواتب والأجور النقدية</t>
  </si>
  <si>
    <t>Payments in kind</t>
  </si>
  <si>
    <t>المزايا العينية</t>
  </si>
  <si>
    <t>Social benefits</t>
  </si>
  <si>
    <t>المزايا الاجتماعية</t>
  </si>
  <si>
    <t>مخزون بداية العام</t>
  </si>
  <si>
    <t>المشتريات</t>
  </si>
  <si>
    <t xml:space="preserve">المستخدم في الإنتاج </t>
  </si>
  <si>
    <t>Stock at the beginning of the year</t>
  </si>
  <si>
    <t>Total purchases</t>
  </si>
  <si>
    <t xml:space="preserve">Intermediate goods used </t>
  </si>
  <si>
    <t>نوع المزرعة التجارية والمادة</t>
  </si>
  <si>
    <t>Feeds</t>
  </si>
  <si>
    <t xml:space="preserve">أعلاف </t>
  </si>
  <si>
    <t>تبن وقش</t>
  </si>
  <si>
    <t>Green clover</t>
  </si>
  <si>
    <t>برسيم أخضر</t>
  </si>
  <si>
    <t>Dry clover</t>
  </si>
  <si>
    <t>برسيم ناشف</t>
  </si>
  <si>
    <t>قيمة</t>
  </si>
  <si>
    <t>حليب عجول</t>
  </si>
  <si>
    <t>Chicks</t>
  </si>
  <si>
    <t>صوص</t>
  </si>
  <si>
    <t>Wood straw</t>
  </si>
  <si>
    <t>نشارة خشب</t>
  </si>
  <si>
    <t>Sugar</t>
  </si>
  <si>
    <t>سكر، دبس</t>
  </si>
  <si>
    <t>Value </t>
  </si>
  <si>
    <t>قيمة </t>
  </si>
  <si>
    <t>أطباق بلاستيك وكرتون</t>
  </si>
  <si>
    <t>Vitamins</t>
  </si>
  <si>
    <t>فيتامينات</t>
  </si>
  <si>
    <t>Vaccines</t>
  </si>
  <si>
    <t>لقاحات</t>
  </si>
  <si>
    <t>Medicaments</t>
  </si>
  <si>
    <t>علاجات ومطهرات</t>
  </si>
  <si>
    <t>Lime</t>
  </si>
  <si>
    <t>شيد (جير)</t>
  </si>
  <si>
    <t>Salts</t>
  </si>
  <si>
    <t>أملاح</t>
  </si>
  <si>
    <t>Other primary descriptions</t>
  </si>
  <si>
    <t>مواد أولية أخرى</t>
  </si>
  <si>
    <t>Water</t>
  </si>
  <si>
    <t>مياه</t>
  </si>
  <si>
    <t>Electricity</t>
  </si>
  <si>
    <t>كهرباء</t>
  </si>
  <si>
    <t>Gasoline</t>
  </si>
  <si>
    <t>جازولين (بنزين)</t>
  </si>
  <si>
    <t>Diesel</t>
  </si>
  <si>
    <t>زيت الغاز (ديزل)</t>
  </si>
  <si>
    <t>Oils</t>
  </si>
  <si>
    <t>زيوت</t>
  </si>
  <si>
    <t>Grease</t>
  </si>
  <si>
    <t>شحوم</t>
  </si>
  <si>
    <t>Gas</t>
  </si>
  <si>
    <t>غاز</t>
  </si>
  <si>
    <t xml:space="preserve">أخرى </t>
  </si>
  <si>
    <t xml:space="preserve">  أعلاف</t>
  </si>
  <si>
    <t> No</t>
  </si>
  <si>
    <t> Value</t>
  </si>
  <si>
    <t> قيمة</t>
  </si>
  <si>
    <t>Medicaments and detergents</t>
  </si>
  <si>
    <t>plastic and carton plates</t>
  </si>
  <si>
    <t>Commercial cattle farms</t>
  </si>
  <si>
    <t>مزارع الابقار</t>
  </si>
  <si>
    <t>Hay and Straw</t>
  </si>
  <si>
    <t>Calf Milk</t>
  </si>
  <si>
    <t>Rent of farm</t>
  </si>
  <si>
    <t>إيجار المزرعة المستأجرة</t>
  </si>
  <si>
    <t>Rent of buildings</t>
  </si>
  <si>
    <t>إيجارات المباني</t>
  </si>
  <si>
    <t>Rent of machinery</t>
  </si>
  <si>
    <t xml:space="preserve">أجور الآلات </t>
  </si>
  <si>
    <t>Telecommunication services</t>
  </si>
  <si>
    <t xml:space="preserve">خدمات اتصالات </t>
  </si>
  <si>
    <t>Maintenance of machinery and equipment</t>
  </si>
  <si>
    <t>صيانة الآلات والمعدات وإصلاحها (إصلاحات جارية)</t>
  </si>
  <si>
    <t>Maintenance of building and constructions</t>
  </si>
  <si>
    <t>صيانة الأبنية والإنشاءات وإصلاحها (إصلاحات جارية)</t>
  </si>
  <si>
    <t>Maintenance and repair of transport means</t>
  </si>
  <si>
    <t>صيانة وإصلاح وسائل النقل</t>
  </si>
  <si>
    <t>Shipping, transportation and storage expenses</t>
  </si>
  <si>
    <t xml:space="preserve">تكاليف نقل وتخزين وشحن </t>
  </si>
  <si>
    <t>Cost of service calculated to insure against</t>
  </si>
  <si>
    <t>تكاليف الخدمة المحتسبة للتأمين ضد الحوادث</t>
  </si>
  <si>
    <t>Auditing, accounting and lawyer fees</t>
  </si>
  <si>
    <t>تدقيق حسابات ومحاسبة وأتعاب محاماة</t>
  </si>
  <si>
    <t>Subscription fees in the cooperative societies, trade unions and federation</t>
  </si>
  <si>
    <t>رسوم اشتراك في الجمعيات التعاونية والنقابات والاتحادات</t>
  </si>
  <si>
    <t>Technical and advisory services</t>
  </si>
  <si>
    <t>خدمات فنية واستشارية</t>
  </si>
  <si>
    <t>Medical / veterinary services</t>
  </si>
  <si>
    <t>خدمات طبية/بيطرية</t>
  </si>
  <si>
    <t>Rent of lands</t>
  </si>
  <si>
    <t>إيجارات الأراضي</t>
  </si>
  <si>
    <t xml:space="preserve"> Interest on local loans </t>
  </si>
  <si>
    <t>فوائد على القروض المحلية</t>
  </si>
  <si>
    <t>Casualty insurance premiums</t>
  </si>
  <si>
    <t>أقساط التأمين على الحيازة (عدا أقساط العاملين)</t>
  </si>
  <si>
    <t>Vehicles license fees</t>
  </si>
  <si>
    <t>رسوم ترخيص مركبات</t>
  </si>
  <si>
    <t>Fees and taxes on manpower</t>
  </si>
  <si>
    <t>رسوم على الأيدي العاملة والضرائب عليها</t>
  </si>
  <si>
    <t xml:space="preserve"> Others </t>
  </si>
  <si>
    <t>Number of farms</t>
  </si>
  <si>
    <t>عدد المزارع</t>
  </si>
  <si>
    <t>Total capacity (number)</t>
  </si>
  <si>
    <t>إجمالي السعة (عدد)</t>
  </si>
  <si>
    <t>Number of pens</t>
  </si>
  <si>
    <t>عدد العنابر</t>
  </si>
  <si>
    <t>Total area (square metres)</t>
  </si>
  <si>
    <t xml:space="preserve">إجمالي المساحة (متر مربع) </t>
  </si>
  <si>
    <t>إجمالي السعة</t>
  </si>
  <si>
    <t>إجمالي المساحة</t>
  </si>
  <si>
    <t>Number of birds</t>
  </si>
  <si>
    <t>عدد الطيور</t>
  </si>
  <si>
    <t>Total number of cattle</t>
  </si>
  <si>
    <t xml:space="preserve"> عدد الأبقار</t>
  </si>
  <si>
    <t>Total number of dairy cattle</t>
  </si>
  <si>
    <t>عدد الأبقار الحلوبة</t>
  </si>
  <si>
    <r>
      <rPr>
        <b/>
        <sz val="8"/>
        <rFont val="Arial"/>
        <family val="2"/>
      </rPr>
      <t>Animal holdings</t>
    </r>
    <r>
      <rPr>
        <sz val="8"/>
        <rFont val="Arial"/>
        <family val="2"/>
      </rPr>
      <t>: An animal holding should contain animals (cows or camels or goats or sheep). The holding should meet all conditions of animal holding (in terms of number of animals). Commercial farms (poultry or cow breeding farms) are considered if it meets all conditions.</t>
    </r>
  </si>
  <si>
    <r>
      <rPr>
        <b/>
        <sz val="8"/>
        <rFont val="Arial"/>
        <family val="2"/>
      </rPr>
      <t>الحيازة الحيوانية:</t>
    </r>
    <r>
      <rPr>
        <sz val="8"/>
        <rFont val="Arial"/>
        <family val="2"/>
      </rPr>
      <t xml:space="preserve"> تشتمل على حيوانات فقط (أبقار أو جمال أو ماعز أو ضأن) والتي تحقق شروط الحيازة الحيوانية (من حيث عدد الحيوانات). وتعتبر المزارع التجارية: مزارع تربية الدواجن والأبقار المنظمة حيازة حيوانية اذا انطبقت عليها شروط الحيازة الحيوانية للمزارع التجارية.</t>
    </r>
  </si>
  <si>
    <r>
      <rPr>
        <b/>
        <sz val="8"/>
        <rFont val="Arial"/>
        <family val="2"/>
      </rPr>
      <t>Livestock:</t>
    </r>
    <r>
      <rPr>
        <sz val="8"/>
        <rFont val="Arial"/>
        <family val="2"/>
      </rPr>
      <t xml:space="preserve"> It refers to all animals which purpose for breeding. Livestock includes cows, buffalo, sheep, goats, camels and draft animals such as horses, mules and donkeys. as well as domestic animals like chickens, ducks, geese, turkeys, ostriches, rabbits, deer and beehives.</t>
    </r>
  </si>
  <si>
    <r>
      <rPr>
        <b/>
        <sz val="8"/>
        <rFont val="Arial"/>
        <family val="2"/>
      </rPr>
      <t>المواشي/ أو الثروة الحيوانية:</t>
    </r>
    <r>
      <rPr>
        <sz val="8"/>
        <rFont val="Arial"/>
        <family val="2"/>
      </rPr>
      <t xml:space="preserve"> مجموع الحيوانات المرباة لغرض إنتاج معين كتربية الأبقار والجاموس والضأن والماعز والأبقار والإبل وحيوانات الجر من الخيول والبغال والحمير. وتصنف الطيور والحيوانات الداجنة من الغزلان وخلايا النحل وغيرها من الثروة الحيوانية. </t>
    </r>
  </si>
  <si>
    <r>
      <rPr>
        <b/>
        <sz val="8"/>
        <rFont val="Arial"/>
        <family val="2"/>
      </rPr>
      <t>Poultry:</t>
    </r>
    <r>
      <rPr>
        <sz val="8"/>
        <rFont val="Arial"/>
        <family val="2"/>
      </rPr>
      <t xml:space="preserve"> Referes to all poultry kept to different purpose of productions as to produce meat from broiler, or produce egg from layers, produce meat from Turkeys or any type of birds and rabbits.</t>
    </r>
  </si>
  <si>
    <r>
      <rPr>
        <b/>
        <sz val="8"/>
        <rFont val="Arial"/>
        <family val="2"/>
      </rPr>
      <t>الدواجن:</t>
    </r>
    <r>
      <rPr>
        <sz val="8"/>
        <rFont val="Arial"/>
        <family val="2"/>
      </rPr>
      <t xml:space="preserve"> مجموعة من الطيور مخصصة لغرض إنتاج معين كان يكون لإنتاج لحم الدجاج أو لإنتاج البيض أو لإنتاج لحم الحبش أو الحمام أو أي نوع آخر من الطيور، كما تشمل الدواجن الأرانب.</t>
    </r>
  </si>
  <si>
    <r>
      <rPr>
        <b/>
        <sz val="8"/>
        <rFont val="Arial"/>
        <family val="2"/>
      </rPr>
      <t>Animal Production:</t>
    </r>
    <r>
      <rPr>
        <sz val="8"/>
        <rFont val="Arial"/>
        <family val="2"/>
      </rPr>
      <t xml:space="preserve"> It refers to everything manufactured or derived from live and slaughtered animals such as meat, internal organs, fat, leather, milk, eggs, wool and honey. It also includes products derived from original animal products, such as products derived from milk.</t>
    </r>
  </si>
  <si>
    <r>
      <rPr>
        <b/>
        <sz val="8"/>
        <rFont val="Arial"/>
        <family val="2"/>
      </rPr>
      <t>منتجات الثروة الحيوانية:</t>
    </r>
    <r>
      <rPr>
        <sz val="8"/>
        <rFont val="Arial"/>
        <family val="2"/>
      </rPr>
      <t xml:space="preserve"> كل ما هو منتج ومشتق من الحيوانت المذبوحة والحية، مثل اللحوم والأحشاء والدهون والجلود، والحليب والبيض والصوف والعسل وغيرها من المنتجات الأخرى والتي من الممكن أن تكون مشتقه من المنتجات الأصلية مثل المنتجات المشتقه من الحليب.</t>
    </r>
  </si>
  <si>
    <r>
      <rPr>
        <b/>
        <sz val="8"/>
        <rFont val="Arial"/>
        <family val="2"/>
      </rPr>
      <t>Slaughtered Animals:</t>
    </r>
    <r>
      <rPr>
        <sz val="8"/>
        <rFont val="Arial"/>
        <family val="2"/>
      </rPr>
      <t xml:space="preserve"> It refers to all animals that have been slaughtered during the reference period within a specific area. Animals can be local or imported for slaughter purposes.</t>
    </r>
  </si>
  <si>
    <r>
      <rPr>
        <b/>
        <sz val="8"/>
        <rFont val="Arial"/>
        <family val="2"/>
      </rPr>
      <t>الحيوانات المذبوحة:</t>
    </r>
    <r>
      <rPr>
        <sz val="8"/>
        <rFont val="Arial"/>
        <family val="2"/>
      </rPr>
      <t xml:space="preserve"> تشمل كل الحيوانات التي ذبحت خلال الفترة المرجعية ضمن منطقة محددة، سواء كانت من القطيع المحلي أو المستورد لأغراض الذبح.</t>
    </r>
  </si>
  <si>
    <r>
      <rPr>
        <b/>
        <sz val="8"/>
        <rFont val="Arial"/>
        <family val="2"/>
      </rPr>
      <t>Commercial Farms:</t>
    </r>
    <r>
      <rPr>
        <sz val="8"/>
        <rFont val="Arial"/>
        <family val="2"/>
      </rPr>
      <t xml:space="preserve"> It refers to farms specialized to produce one or more types of livestock. Farms should be operated in systematic commercial way; it should contain buildings and tools necessary for animal husbandry. Commercial farms include different types of chicken farms and cow farm.</t>
    </r>
  </si>
  <si>
    <r>
      <rPr>
        <b/>
        <sz val="8"/>
        <rFont val="Arial"/>
        <family val="2"/>
      </rPr>
      <t xml:space="preserve">المزارع التجارية: </t>
    </r>
    <r>
      <rPr>
        <sz val="8"/>
        <rFont val="Arial"/>
        <family val="2"/>
      </rPr>
      <t>جميع المزارع المتخصصة بإنتاج نوع أو أكثر من أنواع الثروة الحيوانية، وتتوفر فيها الأبنية والأدوات اللازمة لتربية الحيوانات وتعمل بأسلوب تجاري، وتشمل مزارع الدجاج اللاحم والبياض والأمهات والأبقار.</t>
    </r>
  </si>
  <si>
    <r>
      <rPr>
        <b/>
        <sz val="8"/>
        <rFont val="Arial"/>
        <family val="2"/>
      </rPr>
      <t xml:space="preserve">Fishing Trips: </t>
    </r>
    <r>
      <rPr>
        <sz val="8"/>
        <rFont val="Arial"/>
        <family val="2"/>
      </rPr>
      <t>Total Number of fishing trip by using tarad boats and Lansh boats for fishing purposes</t>
    </r>
  </si>
  <si>
    <t>رحلات صيد الأسماك: رحلات الصيد باستخدام الطرادات أو اللنشات لأغراض صيد الأسماك.</t>
  </si>
  <si>
    <t>International Classification of Livestock</t>
  </si>
  <si>
    <t>Table 28</t>
  </si>
  <si>
    <t>Table 29</t>
  </si>
  <si>
    <t>Table 30</t>
  </si>
  <si>
    <t>Table 31</t>
  </si>
  <si>
    <t>Table 32</t>
  </si>
  <si>
    <t>Table 33</t>
  </si>
  <si>
    <t>Table 34</t>
  </si>
  <si>
    <t>Table 35</t>
  </si>
  <si>
    <t>Table 36</t>
  </si>
  <si>
    <t>Table 37</t>
  </si>
  <si>
    <t>Table 38</t>
  </si>
  <si>
    <t>Table 39</t>
  </si>
  <si>
    <t>Table 40</t>
  </si>
  <si>
    <t>Table 41</t>
  </si>
  <si>
    <t>Table 42</t>
  </si>
  <si>
    <t>ذرة علفية</t>
  </si>
  <si>
    <t>الورقيات</t>
  </si>
  <si>
    <t>Beans</t>
  </si>
  <si>
    <t>بابلر/ نافورات</t>
  </si>
  <si>
    <t>Agriculture Statistics at a glance</t>
  </si>
  <si>
    <t>لمحة عن الإحصاءات الزراعية</t>
  </si>
  <si>
    <t>ENQUIRIES</t>
  </si>
  <si>
    <t>الاستفسارات</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</si>
  <si>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</si>
  <si>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</si>
  <si>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</si>
  <si>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</si>
  <si>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</si>
  <si>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</si>
  <si>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</si>
  <si>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</si>
  <si>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</si>
  <si>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</si>
  <si>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</si>
  <si>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</si>
  <si>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</si>
  <si>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</si>
  <si>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*note: large producers</t>
  </si>
  <si>
    <t>*ملاحظة: كبار المنتجين</t>
  </si>
  <si>
    <r>
      <t xml:space="preserve">جدول 1: </t>
    </r>
    <r>
      <rPr>
        <b/>
        <sz val="11"/>
        <rFont val="Arial"/>
        <family val="2"/>
      </rPr>
      <t>عدد الحيازات النباتية حسب المنطقة، 2024</t>
    </r>
    <r>
      <rPr>
        <b/>
        <sz val="11"/>
        <color rgb="FFA2AC72"/>
        <rFont val="Arial"/>
        <family val="2"/>
      </rPr>
      <t xml:space="preserve"> </t>
    </r>
  </si>
  <si>
    <r>
      <rPr>
        <b/>
        <sz val="11"/>
        <color rgb="FFA2AC72"/>
        <rFont val="Arial"/>
        <family val="2"/>
      </rPr>
      <t xml:space="preserve">Table 1: </t>
    </r>
    <r>
      <rPr>
        <b/>
        <sz val="11"/>
        <rFont val="Arial"/>
        <family val="2"/>
      </rPr>
      <t>Number of plant holdings by region, 2024</t>
    </r>
  </si>
  <si>
    <r>
      <t xml:space="preserve">جدول 2: </t>
    </r>
    <r>
      <rPr>
        <b/>
        <sz val="11"/>
        <rFont val="Arial"/>
        <family val="2"/>
      </rPr>
      <t>مساحة الحيازات النباتية حسب المنطقة، 2024</t>
    </r>
  </si>
  <si>
    <r>
      <rPr>
        <b/>
        <sz val="11"/>
        <color rgb="FFA2AC72"/>
        <rFont val="Arial"/>
        <family val="2"/>
      </rPr>
      <t xml:space="preserve">Table 2: </t>
    </r>
    <r>
      <rPr>
        <b/>
        <sz val="11"/>
        <rFont val="Arial"/>
        <family val="2"/>
      </rPr>
      <t>Area of plant holdings by region, 2024</t>
    </r>
  </si>
  <si>
    <r>
      <t xml:space="preserve">جدول 3: </t>
    </r>
    <r>
      <rPr>
        <b/>
        <sz val="11"/>
        <rFont val="Arial"/>
        <family val="2"/>
      </rPr>
      <t>عدد الحيازات النباتية حسب فئة مساحة الحيازة والمنطقة، 2024</t>
    </r>
  </si>
  <si>
    <r>
      <rPr>
        <b/>
        <sz val="11"/>
        <color rgb="FFA2AC72"/>
        <rFont val="Arial"/>
        <family val="2"/>
      </rPr>
      <t xml:space="preserve">Table 3: </t>
    </r>
    <r>
      <rPr>
        <b/>
        <sz val="11"/>
        <rFont val="Arial"/>
        <family val="2"/>
      </rPr>
      <t>Number of plant holdings by area category and region, 2024</t>
    </r>
  </si>
  <si>
    <r>
      <t xml:space="preserve">جدول 4: </t>
    </r>
    <r>
      <rPr>
        <b/>
        <sz val="11"/>
        <rFont val="Arial"/>
        <family val="2"/>
      </rPr>
      <t>مساحة الحيازات النباتية حسب فئة مساحة الحيازة والمنطقة، 2024</t>
    </r>
  </si>
  <si>
    <r>
      <rPr>
        <b/>
        <sz val="11"/>
        <color rgb="FFA2AC72"/>
        <rFont val="Arial"/>
        <family val="2"/>
      </rPr>
      <t xml:space="preserve">Table 4: </t>
    </r>
    <r>
      <rPr>
        <b/>
        <sz val="11"/>
        <rFont val="Arial"/>
        <family val="2"/>
      </rPr>
      <t>Area of plant holdings by area category and region, 2024</t>
    </r>
  </si>
  <si>
    <r>
      <t xml:space="preserve">جدول 5: </t>
    </r>
    <r>
      <rPr>
        <b/>
        <sz val="11"/>
        <rFont val="Arial"/>
        <family val="2"/>
      </rPr>
      <t>عدد الحيازات النباتية العاملة حسب المنطقة، 2024</t>
    </r>
  </si>
  <si>
    <r>
      <rPr>
        <b/>
        <sz val="11"/>
        <color rgb="FFA2AC72"/>
        <rFont val="Arial"/>
        <family val="2"/>
      </rPr>
      <t xml:space="preserve">Table 5: </t>
    </r>
    <r>
      <rPr>
        <b/>
        <sz val="11"/>
        <rFont val="Arial"/>
        <family val="2"/>
      </rPr>
      <t>Number of working plant holdings by region, 2024</t>
    </r>
  </si>
  <si>
    <r>
      <t xml:space="preserve">جدول 6: </t>
    </r>
    <r>
      <rPr>
        <b/>
        <sz val="11"/>
        <rFont val="Arial"/>
        <family val="2"/>
      </rPr>
      <t>مساحة الحيازات النباتية العاملة حسب المنطقة، 2024</t>
    </r>
  </si>
  <si>
    <r>
      <rPr>
        <b/>
        <sz val="11"/>
        <color rgb="FFA2AC72"/>
        <rFont val="Arial"/>
        <family val="2"/>
      </rPr>
      <t xml:space="preserve">Table 6: </t>
    </r>
    <r>
      <rPr>
        <b/>
        <sz val="11"/>
        <rFont val="Arial"/>
        <family val="2"/>
      </rPr>
      <t>Area of working plant holdings by region, 2024</t>
    </r>
  </si>
  <si>
    <r>
      <t xml:space="preserve">جدول 7: </t>
    </r>
    <r>
      <rPr>
        <b/>
        <sz val="11"/>
        <rFont val="Arial"/>
        <family val="2"/>
      </rPr>
      <t>مساحة الحيازات النباتية حسب استخدامات الأرض والمنطقة، 2024</t>
    </r>
  </si>
  <si>
    <r>
      <rPr>
        <b/>
        <sz val="11"/>
        <color rgb="FFA2AC72"/>
        <rFont val="Arial"/>
        <family val="2"/>
      </rPr>
      <t xml:space="preserve">Table 7: </t>
    </r>
    <r>
      <rPr>
        <b/>
        <sz val="11"/>
        <rFont val="Arial"/>
        <family val="2"/>
      </rPr>
      <t>Area of plant holdings by land use and region, 2024</t>
    </r>
  </si>
  <si>
    <r>
      <t xml:space="preserve">جدول 8: </t>
    </r>
    <r>
      <rPr>
        <b/>
        <sz val="11"/>
        <rFont val="Arial"/>
        <family val="2"/>
      </rPr>
      <t>المساحة المحصولية  للمحاصيل الحقلية حسب نوع المحصول والمنطقة، 2024</t>
    </r>
  </si>
  <si>
    <r>
      <rPr>
        <b/>
        <sz val="11"/>
        <color rgb="FFA2AC72"/>
        <rFont val="Arial"/>
        <family val="2"/>
      </rPr>
      <t xml:space="preserve">Table 8: </t>
    </r>
    <r>
      <rPr>
        <b/>
        <sz val="11"/>
        <rFont val="Arial"/>
        <family val="2"/>
      </rPr>
      <t>Crop area of field crops by type of crop and region, 2024</t>
    </r>
  </si>
  <si>
    <r>
      <t xml:space="preserve">جدول 9: </t>
    </r>
    <r>
      <rPr>
        <b/>
        <sz val="11"/>
        <rFont val="Arial"/>
        <family val="2"/>
      </rPr>
      <t>كميّة المحاصيل الحقلية المنتجة حسب نوع المحصول والمنطقة، 2024</t>
    </r>
  </si>
  <si>
    <r>
      <rPr>
        <b/>
        <sz val="11"/>
        <color rgb="FFA2AC72"/>
        <rFont val="Arial"/>
        <family val="2"/>
      </rPr>
      <t xml:space="preserve">Table 9: </t>
    </r>
    <r>
      <rPr>
        <b/>
        <sz val="11"/>
        <rFont val="Arial"/>
        <family val="2"/>
      </rPr>
      <t>Quantity of production of field crops by type of crop and region, 2024</t>
    </r>
  </si>
  <si>
    <r>
      <t xml:space="preserve">جدول 10: </t>
    </r>
    <r>
      <rPr>
        <b/>
        <sz val="11"/>
        <rFont val="Arial"/>
        <family val="2"/>
      </rPr>
      <t>قيمة المحاصيل الحقلية المنتجة حسب نوع المحصول والمنطقة، 2024</t>
    </r>
  </si>
  <si>
    <r>
      <rPr>
        <b/>
        <sz val="11"/>
        <color rgb="FFA2AC72"/>
        <rFont val="Arial"/>
        <family val="2"/>
      </rPr>
      <t xml:space="preserve">Table 10: </t>
    </r>
    <r>
      <rPr>
        <b/>
        <sz val="11"/>
        <rFont val="Arial"/>
        <family val="2"/>
      </rPr>
      <t>Value of production of field crops by type of crop and region, 2024</t>
    </r>
  </si>
  <si>
    <r>
      <t xml:space="preserve">جدول 11: </t>
    </r>
    <r>
      <rPr>
        <b/>
        <sz val="11"/>
        <rFont val="Arial"/>
        <family val="2"/>
      </rPr>
      <t>المساحة المحصولية  للخضراوات حسب نوع المحصول والمنطقة، 2024</t>
    </r>
  </si>
  <si>
    <r>
      <rPr>
        <b/>
        <sz val="11"/>
        <color rgb="FFA2AC72"/>
        <rFont val="Arial"/>
        <family val="2"/>
      </rPr>
      <t xml:space="preserve">Table 11: </t>
    </r>
    <r>
      <rPr>
        <b/>
        <sz val="11"/>
        <rFont val="Arial"/>
        <family val="2"/>
      </rPr>
      <t>Crop area of vegetables by type of crop and region, 2024</t>
    </r>
  </si>
  <si>
    <r>
      <t xml:space="preserve">جدول 12: </t>
    </r>
    <r>
      <rPr>
        <b/>
        <sz val="11"/>
        <rFont val="Arial"/>
        <family val="2"/>
      </rPr>
      <t>كميّة محاصيل الخضراوات المنتجة حسب نوع المحصول والمنطقة، 2024</t>
    </r>
  </si>
  <si>
    <r>
      <rPr>
        <b/>
        <sz val="11"/>
        <color rgb="FFA2AC72"/>
        <rFont val="Arial"/>
        <family val="2"/>
      </rPr>
      <t xml:space="preserve">Table 12: </t>
    </r>
    <r>
      <rPr>
        <b/>
        <sz val="11"/>
        <rFont val="Arial"/>
        <family val="2"/>
      </rPr>
      <t>Quantity of production of vegetables by type of crop and region, 2024</t>
    </r>
  </si>
  <si>
    <r>
      <t xml:space="preserve">جدول 13: </t>
    </r>
    <r>
      <rPr>
        <b/>
        <sz val="11"/>
        <rFont val="Arial"/>
        <family val="2"/>
      </rPr>
      <t>قيمة محاصيل الخضراوات المنتجة حسب نوع المحصول والمنطقة، 2024</t>
    </r>
  </si>
  <si>
    <r>
      <rPr>
        <b/>
        <sz val="11"/>
        <color rgb="FFA2AC72"/>
        <rFont val="Arial"/>
        <family val="2"/>
      </rPr>
      <t xml:space="preserve">Table 13: </t>
    </r>
    <r>
      <rPr>
        <b/>
        <sz val="11"/>
        <rFont val="Arial"/>
        <family val="2"/>
      </rPr>
      <t>Value of production of vegetables by type of crop and region, 2024</t>
    </r>
  </si>
  <si>
    <r>
      <t xml:space="preserve">جدول 14: </t>
    </r>
    <r>
      <rPr>
        <b/>
        <sz val="11"/>
        <rFont val="Arial"/>
        <family val="2"/>
      </rPr>
      <t>المساحة المحصولية  للخضراوات في الحقول المكشوفة حسب نوع المحصول والمنطقة، 2024</t>
    </r>
  </si>
  <si>
    <r>
      <rPr>
        <b/>
        <sz val="11"/>
        <color rgb="FFA2AC72"/>
        <rFont val="Arial"/>
        <family val="2"/>
      </rPr>
      <t xml:space="preserve">Table 14: </t>
    </r>
    <r>
      <rPr>
        <b/>
        <sz val="11"/>
        <rFont val="Arial"/>
        <family val="2"/>
      </rPr>
      <t>Crop area of vegetables in opened field (exposed land) by type of crop and region, 2024</t>
    </r>
  </si>
  <si>
    <r>
      <t xml:space="preserve">جدول 15: </t>
    </r>
    <r>
      <rPr>
        <b/>
        <sz val="11"/>
        <rFont val="Arial"/>
        <family val="2"/>
      </rPr>
      <t>كميّة محاصيل الخضراوات المنتجة في الحقول المكشوفة حسب نوع المحصول والمنطقة، 2024</t>
    </r>
  </si>
  <si>
    <r>
      <rPr>
        <b/>
        <sz val="11"/>
        <color rgb="FFA2AC72"/>
        <rFont val="Arial"/>
        <family val="2"/>
      </rPr>
      <t xml:space="preserve">Table 15: </t>
    </r>
    <r>
      <rPr>
        <b/>
        <sz val="11"/>
        <rFont val="Arial"/>
        <family val="2"/>
      </rPr>
      <t>Quantity of production of vegetables in opened field (exposed land) by type of crop and region, 2024</t>
    </r>
  </si>
  <si>
    <r>
      <t xml:space="preserve">جدول 16: </t>
    </r>
    <r>
      <rPr>
        <b/>
        <sz val="11"/>
        <rFont val="Arial"/>
        <family val="2"/>
      </rPr>
      <t>قيمة محاصيل الخضراوات المنتجة في الحقول المكشوفة حسب نوع المحصول والمنطقة، 2024</t>
    </r>
  </si>
  <si>
    <r>
      <rPr>
        <b/>
        <sz val="11"/>
        <color rgb="FFA2AC72"/>
        <rFont val="Arial"/>
        <family val="2"/>
      </rPr>
      <t xml:space="preserve">Table 16: </t>
    </r>
    <r>
      <rPr>
        <b/>
        <sz val="11"/>
        <rFont val="Arial"/>
        <family val="2"/>
      </rPr>
      <t>Value of production of vegetables in opened field (exposed land) by type of crop and region, 2024</t>
    </r>
  </si>
  <si>
    <r>
      <t xml:space="preserve">جدول 17: </t>
    </r>
    <r>
      <rPr>
        <b/>
        <sz val="11"/>
        <rFont val="Arial"/>
        <family val="2"/>
      </rPr>
      <t>المساحة المحصولية  للخضراوات تحت البيوت المحمية حسب نوع المحصول والمنطقة، 2024</t>
    </r>
  </si>
  <si>
    <r>
      <rPr>
        <b/>
        <sz val="11"/>
        <color rgb="FFA2AC72"/>
        <rFont val="Arial"/>
        <family val="2"/>
      </rPr>
      <t xml:space="preserve">Table 17: </t>
    </r>
    <r>
      <rPr>
        <b/>
        <sz val="11"/>
        <rFont val="Arial"/>
        <family val="2"/>
      </rPr>
      <t>Crop area of vegetables under protective cover by type of crop and region, 2024</t>
    </r>
  </si>
  <si>
    <r>
      <t xml:space="preserve">جدول 18: </t>
    </r>
    <r>
      <rPr>
        <b/>
        <sz val="11"/>
        <rFont val="Arial"/>
        <family val="2"/>
      </rPr>
      <t>كميّة محاصيل الخضراوات المنتجة تحت البيوت المحمية حسب نوع المحصول والمنطقة، 2024</t>
    </r>
  </si>
  <si>
    <r>
      <rPr>
        <b/>
        <sz val="11"/>
        <color rgb="FFA2AC72"/>
        <rFont val="Arial"/>
        <family val="2"/>
      </rPr>
      <t xml:space="preserve">Table 18: </t>
    </r>
    <r>
      <rPr>
        <b/>
        <sz val="11"/>
        <rFont val="Arial"/>
        <family val="2"/>
      </rPr>
      <t>Quantity of production of vegetables under protective cover by type of crop and region, 2024</t>
    </r>
  </si>
  <si>
    <r>
      <t xml:space="preserve">جدول 19: </t>
    </r>
    <r>
      <rPr>
        <b/>
        <sz val="11"/>
        <rFont val="Arial"/>
        <family val="2"/>
      </rPr>
      <t>قيمة محاصيل الخضراوات المنتجة تحت البيوت المحمية حسب نوع المحصول والمنطقة، 2024</t>
    </r>
  </si>
  <si>
    <r>
      <rPr>
        <b/>
        <sz val="11"/>
        <color rgb="FFA2AC72"/>
        <rFont val="Arial"/>
        <family val="2"/>
      </rPr>
      <t xml:space="preserve">Table 19: </t>
    </r>
    <r>
      <rPr>
        <b/>
        <sz val="11"/>
        <rFont val="Arial"/>
        <family val="2"/>
      </rPr>
      <t>Value of production of vegetables under protective cover by type of crop and region, 2024</t>
    </r>
  </si>
  <si>
    <r>
      <t xml:space="preserve">جدول 20: </t>
    </r>
    <r>
      <rPr>
        <b/>
        <sz val="11"/>
        <rFont val="Arial"/>
        <family val="2"/>
      </rPr>
      <t>عدد الأشجار الحرجية (مصدات الرياح) في الحيازات النباتية ومساحتها حسب النوع والمنطقة، 2024</t>
    </r>
  </si>
  <si>
    <r>
      <rPr>
        <b/>
        <sz val="11"/>
        <color rgb="FFA2AC72"/>
        <rFont val="Arial"/>
        <family val="2"/>
      </rPr>
      <t xml:space="preserve">Table 20: </t>
    </r>
    <r>
      <rPr>
        <b/>
        <sz val="11"/>
        <rFont val="Arial"/>
        <family val="2"/>
      </rPr>
      <t>Number and area of forest trees (windbreaks) in plant holdings by type and region, 2024</t>
    </r>
  </si>
  <si>
    <r>
      <t xml:space="preserve">جدول 21: </t>
    </r>
    <r>
      <rPr>
        <b/>
        <sz val="11"/>
        <rFont val="Arial"/>
        <family val="2"/>
      </rPr>
      <t>كميّة التمور المنتجة حسب المنطقة، 2024</t>
    </r>
  </si>
  <si>
    <r>
      <rPr>
        <b/>
        <sz val="11"/>
        <color rgb="FFA2AC72"/>
        <rFont val="Arial"/>
        <family val="2"/>
      </rPr>
      <t xml:space="preserve">Table 21: </t>
    </r>
    <r>
      <rPr>
        <b/>
        <sz val="11"/>
        <rFont val="Arial"/>
        <family val="2"/>
      </rPr>
      <t>Quantity of dates produced by region, 2024</t>
    </r>
  </si>
  <si>
    <r>
      <t xml:space="preserve">جدول 22: </t>
    </r>
    <r>
      <rPr>
        <b/>
        <sz val="11"/>
        <rFont val="Arial"/>
        <family val="2"/>
      </rPr>
      <t>قيمة التمور المنتجة حسب المنطقة، 2024</t>
    </r>
  </si>
  <si>
    <r>
      <rPr>
        <b/>
        <sz val="11"/>
        <color rgb="FFA2AC72"/>
        <rFont val="Arial"/>
        <family val="2"/>
      </rPr>
      <t xml:space="preserve">Table 22: </t>
    </r>
    <r>
      <rPr>
        <b/>
        <sz val="11"/>
        <rFont val="Arial"/>
        <family val="2"/>
      </rPr>
      <t>Value of dates produced by region, 2024</t>
    </r>
  </si>
  <si>
    <r>
      <t xml:space="preserve">جدول 23: </t>
    </r>
    <r>
      <rPr>
        <b/>
        <sz val="11"/>
        <rFont val="Arial"/>
        <family val="2"/>
      </rPr>
      <t>المساحة المروية حسب أسلوب الرّي والمنطقة، 2024</t>
    </r>
  </si>
  <si>
    <r>
      <rPr>
        <b/>
        <sz val="11"/>
        <color rgb="FFA2AC72"/>
        <rFont val="Arial"/>
        <family val="2"/>
      </rPr>
      <t xml:space="preserve">Table 23: </t>
    </r>
    <r>
      <rPr>
        <b/>
        <sz val="11"/>
        <rFont val="Arial"/>
        <family val="2"/>
      </rPr>
      <t>Irrigated areas by type of irrigation system and region, 2024</t>
    </r>
  </si>
  <si>
    <r>
      <t xml:space="preserve">جدول 24: </t>
    </r>
    <r>
      <rPr>
        <b/>
        <sz val="11"/>
        <rFont val="Arial"/>
        <family val="2"/>
      </rPr>
      <t>عدد الآبار الزراعية حسب المنطقة، 2024</t>
    </r>
  </si>
  <si>
    <r>
      <rPr>
        <b/>
        <sz val="11"/>
        <color rgb="FFA2AC72"/>
        <rFont val="Arial"/>
        <family val="2"/>
      </rPr>
      <t xml:space="preserve">Table 24: </t>
    </r>
    <r>
      <rPr>
        <b/>
        <sz val="11"/>
        <rFont val="Arial"/>
        <family val="2"/>
      </rPr>
      <t>Number of agricultural wells by region, 2024</t>
    </r>
  </si>
  <si>
    <r>
      <t xml:space="preserve">جدول 25: </t>
    </r>
    <r>
      <rPr>
        <b/>
        <sz val="11"/>
        <rFont val="Arial"/>
        <family val="2"/>
      </rPr>
      <t>عدد البيوت المحمية حسب المنطقة، 2024</t>
    </r>
  </si>
  <si>
    <r>
      <rPr>
        <b/>
        <sz val="11"/>
        <color rgb="FFA2AC72"/>
        <rFont val="Arial"/>
        <family val="2"/>
      </rPr>
      <t xml:space="preserve">Table 25: </t>
    </r>
    <r>
      <rPr>
        <b/>
        <sz val="11"/>
        <rFont val="Arial"/>
        <family val="2"/>
      </rPr>
      <t>Number of green houses by region, 2024</t>
    </r>
  </si>
  <si>
    <r>
      <t xml:space="preserve">جدول 26: </t>
    </r>
    <r>
      <rPr>
        <b/>
        <sz val="11"/>
        <rFont val="Arial"/>
        <family val="2"/>
      </rPr>
      <t>مساحة البيوت المحمية حسب المنطقة، 2024</t>
    </r>
  </si>
  <si>
    <r>
      <rPr>
        <b/>
        <sz val="11"/>
        <color rgb="FFA2AC72"/>
        <rFont val="Arial"/>
        <family val="2"/>
      </rPr>
      <t xml:space="preserve">Table 26: </t>
    </r>
    <r>
      <rPr>
        <b/>
        <sz val="11"/>
        <rFont val="Arial"/>
        <family val="2"/>
      </rPr>
      <t>Area of green houses by region, 2024</t>
    </r>
  </si>
  <si>
    <r>
      <t>جدول 27:</t>
    </r>
    <r>
      <rPr>
        <b/>
        <sz val="11"/>
        <color rgb="FF636466"/>
        <rFont val="Arial"/>
        <family val="2"/>
      </rPr>
      <t xml:space="preserve"> </t>
    </r>
    <r>
      <rPr>
        <b/>
        <sz val="11"/>
        <rFont val="Arial"/>
        <family val="2"/>
      </rPr>
      <t>أعداد الثروة الحيوانية حسب المنطقة ونوع الحيوان 2024</t>
    </r>
  </si>
  <si>
    <r>
      <rPr>
        <b/>
        <sz val="11"/>
        <color rgb="FFA2AC72"/>
        <rFont val="Arial"/>
        <family val="2"/>
      </rPr>
      <t>Table 27</t>
    </r>
    <r>
      <rPr>
        <b/>
        <sz val="11"/>
        <color theme="4"/>
        <rFont val="Arial"/>
        <family val="2"/>
      </rPr>
      <t>:</t>
    </r>
    <r>
      <rPr>
        <b/>
        <sz val="11"/>
        <color rgb="FF426A6E"/>
        <rFont val="Arial"/>
        <family val="2"/>
      </rPr>
      <t xml:space="preserve"> </t>
    </r>
    <r>
      <rPr>
        <b/>
        <sz val="11"/>
        <rFont val="Arial"/>
        <family val="2"/>
      </rPr>
      <t>Number of livestock by region and type of animal, 2024</t>
    </r>
  </si>
  <si>
    <r>
      <t>جدول 28:</t>
    </r>
    <r>
      <rPr>
        <b/>
        <sz val="11"/>
        <color rgb="FF636466"/>
        <rFont val="Arial"/>
        <family val="2"/>
      </rPr>
      <t xml:space="preserve"> </t>
    </r>
    <r>
      <rPr>
        <b/>
        <sz val="11"/>
        <rFont val="Arial"/>
        <family val="2"/>
      </rPr>
      <t>عدد حيازات الثروة الحيوانية حسب المنطقة 2020 إلى 2024</t>
    </r>
  </si>
  <si>
    <r>
      <t>جدول 29:</t>
    </r>
    <r>
      <rPr>
        <b/>
        <sz val="11"/>
        <color rgb="FF636466"/>
        <rFont val="Arial"/>
        <family val="2"/>
      </rPr>
      <t xml:space="preserve"> </t>
    </r>
    <r>
      <rPr>
        <b/>
        <sz val="11"/>
        <rFont val="Arial"/>
        <family val="2"/>
      </rPr>
      <t>أعداد الضأن حسب الجنس وفئة العمر والمنطقة 2024</t>
    </r>
  </si>
  <si>
    <r>
      <rPr>
        <b/>
        <sz val="11"/>
        <color rgb="FFA2AC72"/>
        <rFont val="Arial"/>
        <family val="2"/>
      </rPr>
      <t>Table 29</t>
    </r>
    <r>
      <rPr>
        <b/>
        <sz val="11"/>
        <color theme="4"/>
        <rFont val="Arial"/>
        <family val="2"/>
      </rPr>
      <t>:</t>
    </r>
    <r>
      <rPr>
        <b/>
        <sz val="11"/>
        <color rgb="FF426A6E"/>
        <rFont val="Arial"/>
        <family val="2"/>
      </rPr>
      <t xml:space="preserve"> </t>
    </r>
    <r>
      <rPr>
        <b/>
        <sz val="11"/>
        <rFont val="Arial"/>
        <family val="2"/>
      </rPr>
      <t>Number of sheep by sex, age classes and region, 2024</t>
    </r>
  </si>
  <si>
    <r>
      <t>جدول 30:</t>
    </r>
    <r>
      <rPr>
        <b/>
        <sz val="11"/>
        <rFont val="Arial"/>
        <family val="2"/>
      </rPr>
      <t xml:space="preserve"> أعداد الماعز حسب الجنس وفئة العمر والمنطقة </t>
    </r>
    <r>
      <rPr>
        <b/>
        <sz val="11"/>
        <color theme="1" tint="0.34998626667073579"/>
        <rFont val="Arial"/>
        <family val="2"/>
      </rPr>
      <t>2024</t>
    </r>
  </si>
  <si>
    <r>
      <rPr>
        <b/>
        <sz val="11"/>
        <color rgb="FFA2AC72"/>
        <rFont val="Arial"/>
        <family val="2"/>
      </rPr>
      <t>Table 30</t>
    </r>
    <r>
      <rPr>
        <b/>
        <sz val="11"/>
        <color theme="4"/>
        <rFont val="Arial"/>
        <family val="2"/>
      </rPr>
      <t>:</t>
    </r>
    <r>
      <rPr>
        <b/>
        <sz val="11"/>
        <color rgb="FF426A6E"/>
        <rFont val="Arial"/>
        <family val="2"/>
      </rPr>
      <t xml:space="preserve"> </t>
    </r>
    <r>
      <rPr>
        <b/>
        <sz val="11"/>
        <rFont val="Arial"/>
        <family val="2"/>
      </rPr>
      <t>Number of goats by sex, age classes and region, 2024</t>
    </r>
  </si>
  <si>
    <r>
      <t>جدول 31:</t>
    </r>
    <r>
      <rPr>
        <b/>
        <sz val="11"/>
        <rFont val="Arial"/>
        <family val="2"/>
      </rPr>
      <t xml:space="preserve"> أعداد الأبقار حسب الجنس وفئة العمر والمنطقة 2024</t>
    </r>
  </si>
  <si>
    <r>
      <rPr>
        <b/>
        <sz val="11"/>
        <color rgb="FFA2AC72"/>
        <rFont val="Arial"/>
        <family val="2"/>
      </rPr>
      <t>Table 31</t>
    </r>
    <r>
      <rPr>
        <b/>
        <sz val="11"/>
        <color theme="4"/>
        <rFont val="Arial"/>
        <family val="2"/>
      </rPr>
      <t>:</t>
    </r>
    <r>
      <rPr>
        <b/>
        <sz val="11"/>
        <color rgb="FF426A6E"/>
        <rFont val="Arial"/>
        <family val="2"/>
      </rPr>
      <t xml:space="preserve"> </t>
    </r>
    <r>
      <rPr>
        <b/>
        <sz val="11"/>
        <rFont val="Arial"/>
        <family val="2"/>
      </rPr>
      <t>Number of cattle by sex, age classes and region, 2024</t>
    </r>
  </si>
  <si>
    <r>
      <t>جدول 32:</t>
    </r>
    <r>
      <rPr>
        <b/>
        <sz val="11"/>
        <color rgb="FF636466"/>
        <rFont val="Arial"/>
        <family val="2"/>
      </rPr>
      <t xml:space="preserve"> </t>
    </r>
    <r>
      <rPr>
        <b/>
        <sz val="11"/>
        <rFont val="Arial"/>
        <family val="2"/>
      </rPr>
      <t xml:space="preserve">أعداد الجمال حسب الجنس وفئة العمر والمنطقة 2024 </t>
    </r>
  </si>
  <si>
    <r>
      <rPr>
        <b/>
        <sz val="11"/>
        <color rgb="FFA2AC72"/>
        <rFont val="Arial"/>
        <family val="2"/>
      </rPr>
      <t>Table 32</t>
    </r>
    <r>
      <rPr>
        <b/>
        <sz val="11"/>
        <color theme="4"/>
        <rFont val="Arial"/>
        <family val="2"/>
      </rPr>
      <t>:</t>
    </r>
    <r>
      <rPr>
        <b/>
        <sz val="11"/>
        <color rgb="FF426A6E"/>
        <rFont val="Arial"/>
        <family val="2"/>
      </rPr>
      <t xml:space="preserve"> </t>
    </r>
    <r>
      <rPr>
        <b/>
        <sz val="11"/>
        <rFont val="Arial"/>
        <family val="2"/>
      </rPr>
      <t>Number of camels by sex, age classes and region, 2024</t>
    </r>
  </si>
  <si>
    <r>
      <t xml:space="preserve">جدول 33: </t>
    </r>
    <r>
      <rPr>
        <b/>
        <sz val="11"/>
        <rFont val="Arial"/>
        <family val="2"/>
      </rPr>
      <t>عدد حالات الحيوانات المعالجة حسب نوع الحيوان والمنطقة 2024</t>
    </r>
  </si>
  <si>
    <r>
      <rPr>
        <b/>
        <sz val="11"/>
        <color rgb="FFA2AC72"/>
        <rFont val="Arial"/>
        <family val="2"/>
      </rPr>
      <t>Table 33</t>
    </r>
    <r>
      <rPr>
        <b/>
        <sz val="11"/>
        <color theme="4"/>
        <rFont val="Arial"/>
        <family val="2"/>
      </rPr>
      <t>:</t>
    </r>
    <r>
      <rPr>
        <b/>
        <sz val="11"/>
        <color rgb="FF426A6E"/>
        <rFont val="Arial"/>
        <family val="2"/>
      </rPr>
      <t xml:space="preserve"> </t>
    </r>
    <r>
      <rPr>
        <b/>
        <sz val="11"/>
        <rFont val="Arial"/>
        <family val="2"/>
      </rPr>
      <t>Number of treated animals by type of animal and region, 2024</t>
    </r>
  </si>
  <si>
    <r>
      <t xml:space="preserve">جدول 34: </t>
    </r>
    <r>
      <rPr>
        <b/>
        <sz val="11"/>
        <rFont val="Arial"/>
        <family val="2"/>
      </rPr>
      <t>عدد حالات الطيور المعالجة حسب النوع والمنطقة 2024</t>
    </r>
  </si>
  <si>
    <r>
      <rPr>
        <b/>
        <sz val="11"/>
        <color rgb="FFA2AC72"/>
        <rFont val="Arial"/>
        <family val="2"/>
      </rPr>
      <t>Table 34</t>
    </r>
    <r>
      <rPr>
        <b/>
        <sz val="11"/>
        <color theme="4"/>
        <rFont val="Arial"/>
        <family val="2"/>
      </rPr>
      <t>:</t>
    </r>
    <r>
      <rPr>
        <b/>
        <sz val="11"/>
        <color rgb="FF426A6E"/>
        <rFont val="Arial"/>
        <family val="2"/>
      </rPr>
      <t xml:space="preserve"> </t>
    </r>
    <r>
      <rPr>
        <b/>
        <sz val="11"/>
        <rFont val="Arial"/>
        <family val="2"/>
      </rPr>
      <t>Number of treated cases birds by type of bird and region, 2024</t>
    </r>
  </si>
  <si>
    <r>
      <t xml:space="preserve">جدول 35: </t>
    </r>
    <r>
      <rPr>
        <b/>
        <sz val="11"/>
        <rFont val="Arial"/>
        <family val="2"/>
      </rPr>
      <t>عدد الحالات التي تم تطعيمها وتحصينها حسب النوع والمنطقة 2024</t>
    </r>
  </si>
  <si>
    <r>
      <rPr>
        <b/>
        <sz val="11"/>
        <color rgb="FFA2AC72"/>
        <rFont val="Arial"/>
        <family val="2"/>
      </rPr>
      <t>Table 35</t>
    </r>
    <r>
      <rPr>
        <b/>
        <sz val="11"/>
        <color theme="4"/>
        <rFont val="Arial"/>
        <family val="2"/>
      </rPr>
      <t>:</t>
    </r>
    <r>
      <rPr>
        <b/>
        <sz val="11"/>
        <color rgb="FF426A6E"/>
        <rFont val="Arial"/>
        <family val="2"/>
      </rPr>
      <t xml:space="preserve"> </t>
    </r>
    <r>
      <rPr>
        <b/>
        <sz val="11"/>
        <rFont val="Arial"/>
        <family val="2"/>
      </rPr>
      <t>Number of vaccinated animals cases by type of animal and region, 2024</t>
    </r>
  </si>
  <si>
    <r>
      <rPr>
        <b/>
        <sz val="11"/>
        <color rgb="FFA2AC72"/>
        <rFont val="Arial"/>
        <family val="2"/>
      </rPr>
      <t xml:space="preserve">جدول 36: </t>
    </r>
    <r>
      <rPr>
        <b/>
        <sz val="11"/>
        <rFont val="Arial"/>
        <family val="2"/>
      </rPr>
      <t>عدد المزارع التجارية* حسب نوع المزرعة 2020 إلى 2024</t>
    </r>
  </si>
  <si>
    <r>
      <rPr>
        <b/>
        <sz val="11"/>
        <color rgb="FFA2AC72"/>
        <rFont val="Arial"/>
        <family val="2"/>
      </rPr>
      <t>Table 36</t>
    </r>
    <r>
      <rPr>
        <b/>
        <sz val="11"/>
        <color theme="4"/>
        <rFont val="Arial"/>
        <family val="2"/>
      </rPr>
      <t>:</t>
    </r>
    <r>
      <rPr>
        <b/>
        <sz val="11"/>
        <rFont val="Arial"/>
        <family val="2"/>
      </rPr>
      <t xml:space="preserve"> Number of commercial farms* by type, 2020-2024</t>
    </r>
  </si>
  <si>
    <r>
      <rPr>
        <b/>
        <sz val="11"/>
        <color rgb="FFA2AC72"/>
        <rFont val="Arial"/>
        <family val="2"/>
      </rPr>
      <t xml:space="preserve">جدول 37: </t>
    </r>
    <r>
      <rPr>
        <b/>
        <sz val="11"/>
        <rFont val="Arial"/>
        <family val="2"/>
      </rPr>
      <t>أعداد الأبقار في المزارع التجارية* حسب العمر والجنس 2024</t>
    </r>
  </si>
  <si>
    <r>
      <rPr>
        <b/>
        <sz val="11"/>
        <color rgb="FFA2AC72"/>
        <rFont val="Arial"/>
        <family val="2"/>
      </rPr>
      <t>Table 37</t>
    </r>
    <r>
      <rPr>
        <b/>
        <sz val="11"/>
        <color theme="4"/>
        <rFont val="Arial"/>
        <family val="2"/>
      </rPr>
      <t>:</t>
    </r>
    <r>
      <rPr>
        <b/>
        <sz val="11"/>
        <color rgb="FF426A6E"/>
        <rFont val="Arial"/>
        <family val="2"/>
      </rPr>
      <t xml:space="preserve"> </t>
    </r>
    <r>
      <rPr>
        <b/>
        <sz val="11"/>
        <rFont val="Arial"/>
        <family val="2"/>
      </rPr>
      <t>Number of cattle in commercial farms* by age classes and sex, 2024</t>
    </r>
  </si>
  <si>
    <r>
      <rPr>
        <b/>
        <sz val="11"/>
        <color rgb="FFA2AC72"/>
        <rFont val="Arial"/>
        <family val="2"/>
      </rPr>
      <t xml:space="preserve">جدول 38: </t>
    </r>
    <r>
      <rPr>
        <b/>
        <sz val="11"/>
        <rFont val="Arial"/>
        <family val="2"/>
      </rPr>
      <t>الإنتاج الحيواني في المزارع التجارية* حسب نوع المزرعة ونوع الإنتاج 2024</t>
    </r>
  </si>
  <si>
    <r>
      <rPr>
        <b/>
        <sz val="11"/>
        <color rgb="FFA2AC72"/>
        <rFont val="Arial"/>
        <family val="2"/>
      </rPr>
      <t xml:space="preserve">جدول 39: </t>
    </r>
    <r>
      <rPr>
        <b/>
        <sz val="11"/>
        <rFont val="Arial"/>
        <family val="2"/>
      </rPr>
      <t>قيمة تعويضات العاملين في المزارع التجارية* حسب نوع المزرعة ونوع النشاط  2024</t>
    </r>
  </si>
  <si>
    <r>
      <rPr>
        <b/>
        <sz val="11"/>
        <color rgb="FFA2AC72"/>
        <rFont val="Arial"/>
        <family val="2"/>
      </rPr>
      <t>Table 39</t>
    </r>
    <r>
      <rPr>
        <b/>
        <sz val="11"/>
        <color theme="4"/>
        <rFont val="Arial"/>
        <family val="2"/>
      </rPr>
      <t>:</t>
    </r>
    <r>
      <rPr>
        <b/>
        <sz val="11"/>
        <rFont val="Arial"/>
        <family val="2"/>
      </rPr>
      <t xml:space="preserve"> Value of compensation of employees in commercial farms* by activity and type of farm, 2024</t>
    </r>
  </si>
  <si>
    <r>
      <rPr>
        <b/>
        <sz val="11"/>
        <color rgb="FFA2AC72"/>
        <rFont val="Arial"/>
        <family val="2"/>
      </rPr>
      <t>Table 40</t>
    </r>
    <r>
      <rPr>
        <b/>
        <sz val="11"/>
        <color theme="4"/>
        <rFont val="Arial"/>
        <family val="2"/>
      </rPr>
      <t>:</t>
    </r>
    <r>
      <rPr>
        <b/>
        <sz val="11"/>
        <rFont val="Arial"/>
        <family val="2"/>
      </rPr>
      <t xml:space="preserve"> Quantity and value of physical inputs used for livestock production in commercial farms* by type of farm, 2024</t>
    </r>
  </si>
  <si>
    <r>
      <rPr>
        <b/>
        <sz val="11"/>
        <color rgb="FFA2AC72"/>
        <rFont val="Arial"/>
        <family val="2"/>
      </rPr>
      <t xml:space="preserve">جدول 40: </t>
    </r>
    <r>
      <rPr>
        <b/>
        <sz val="11"/>
        <rFont val="Arial"/>
        <family val="2"/>
      </rPr>
      <t>كمية وقيمة مستلزمات الإنتاج في المزارع التجارية* حسب نوع المزرعة 2024</t>
    </r>
  </si>
  <si>
    <r>
      <rPr>
        <b/>
        <sz val="11"/>
        <color rgb="FFA2AC72"/>
        <rFont val="Arial"/>
        <family val="2"/>
      </rPr>
      <t xml:space="preserve">جدول 41: </t>
    </r>
    <r>
      <rPr>
        <b/>
        <sz val="11"/>
        <rFont val="Arial"/>
        <family val="2"/>
      </rPr>
      <t>قيمة المصروفات الأخرى للمزارع التجارية* حسب نوع المزرعة 2024</t>
    </r>
  </si>
  <si>
    <r>
      <rPr>
        <b/>
        <sz val="11"/>
        <color rgb="FFA2AC72"/>
        <rFont val="Arial"/>
        <family val="2"/>
      </rPr>
      <t>Table 41</t>
    </r>
    <r>
      <rPr>
        <b/>
        <sz val="11"/>
        <color theme="4"/>
        <rFont val="Arial"/>
        <family val="2"/>
      </rPr>
      <t>:</t>
    </r>
    <r>
      <rPr>
        <b/>
        <sz val="11"/>
        <rFont val="Arial"/>
        <family val="2"/>
      </rPr>
      <t xml:space="preserve"> Value of other expenditures in commercial farms* by type of Farm, 2024</t>
    </r>
  </si>
  <si>
    <r>
      <rPr>
        <b/>
        <sz val="11"/>
        <color rgb="FFA2AC72"/>
        <rFont val="Arial"/>
        <family val="2"/>
      </rPr>
      <t xml:space="preserve">جدول 42: </t>
    </r>
    <r>
      <rPr>
        <b/>
        <sz val="11"/>
        <rFont val="Arial"/>
        <family val="2"/>
      </rPr>
      <t>عدد المزارع التجارية* ومساحتها وسعتها حسب نوع المزرعة  2024</t>
    </r>
  </si>
  <si>
    <r>
      <rPr>
        <b/>
        <sz val="11"/>
        <color rgb="FFA2AC72"/>
        <rFont val="Arial"/>
        <family val="2"/>
      </rPr>
      <t>Table 42</t>
    </r>
    <r>
      <rPr>
        <b/>
        <sz val="11"/>
        <color theme="4"/>
        <rFont val="Arial"/>
        <family val="2"/>
      </rPr>
      <t>:</t>
    </r>
    <r>
      <rPr>
        <b/>
        <sz val="11"/>
        <color rgb="FF426A6E"/>
        <rFont val="Arial"/>
        <family val="2"/>
      </rPr>
      <t xml:space="preserve"> </t>
    </r>
    <r>
      <rPr>
        <b/>
        <sz val="11"/>
        <rFont val="Arial"/>
        <family val="2"/>
      </rPr>
      <t>Number, area and farm capacity of commercial farms* by type of farm, 2024</t>
    </r>
  </si>
  <si>
    <t>barley</t>
  </si>
  <si>
    <t>wheat</t>
  </si>
  <si>
    <t>شعير</t>
  </si>
  <si>
    <t>قمح</t>
  </si>
  <si>
    <t xml:space="preserve">hydroponic </t>
  </si>
  <si>
    <t>الزراعة المائية</t>
  </si>
  <si>
    <t>   البطيخ</t>
  </si>
  <si>
    <t>كل أنواع الخس</t>
  </si>
  <si>
    <t>فجل</t>
  </si>
  <si>
    <t>   الفلفل الحار</t>
  </si>
  <si>
    <t xml:space="preserve"> كل أنواع الفليلفة</t>
  </si>
  <si>
    <t>   الباذنجان</t>
  </si>
  <si>
    <t>   بامية</t>
  </si>
  <si>
    <t>   بروكلي</t>
  </si>
  <si>
    <t xml:space="preserve"> كل أنواع البصل</t>
  </si>
  <si>
    <t>   البطاطس</t>
  </si>
  <si>
    <t>بقوليات</t>
  </si>
  <si>
    <t> جزر</t>
  </si>
  <si>
    <t>   خيار</t>
  </si>
  <si>
    <t>   زهرة</t>
  </si>
  <si>
    <t>   شمام (كل أنواع الشمام)</t>
  </si>
  <si>
    <t>  طماطم</t>
  </si>
  <si>
    <t xml:space="preserve"> طماطم كرزية</t>
  </si>
  <si>
    <t xml:space="preserve"> فاصوليا خضراء</t>
  </si>
  <si>
    <t>  كوسا ( كل أنواع الكوسا)</t>
  </si>
  <si>
    <t>لوبيا</t>
  </si>
  <si>
    <t>  ملفوف</t>
  </si>
  <si>
    <t>   يقطين و قرع</t>
  </si>
  <si>
    <t>Dill</t>
  </si>
  <si>
    <t>Garlic</t>
  </si>
  <si>
    <t>Peas</t>
  </si>
  <si>
    <t>خضراوات أخرى</t>
  </si>
  <si>
    <t>الشبت</t>
  </si>
  <si>
    <t>ثوم</t>
  </si>
  <si>
    <t>بازلاء</t>
  </si>
  <si>
    <t>leafy vegtable</t>
  </si>
  <si>
    <t xml:space="preserve">Lettuce(all Type of Lettuce) </t>
  </si>
  <si>
    <t xml:space="preserve">Chilli </t>
  </si>
  <si>
    <t>All Type of Capsicum</t>
  </si>
  <si>
    <t>Onions - all types</t>
  </si>
  <si>
    <t xml:space="preserve">Melon(All Type of Melon) </t>
  </si>
  <si>
    <t>Cherry tomatoes</t>
  </si>
  <si>
    <t>green beans</t>
  </si>
  <si>
    <t xml:space="preserve">Zucchini(All Type of Zucchini) </t>
  </si>
  <si>
    <t xml:space="preserve">Pumpkin </t>
  </si>
  <si>
    <t>Other Vegetables</t>
  </si>
  <si>
    <t> Watermelon</t>
  </si>
  <si>
    <t xml:space="preserve"> Radish</t>
  </si>
  <si>
    <t xml:space="preserve"> Eggplant </t>
  </si>
  <si>
    <t> okra</t>
  </si>
  <si>
    <t> Broccoli</t>
  </si>
  <si>
    <t> potato</t>
  </si>
  <si>
    <t>legumes</t>
  </si>
  <si>
    <t xml:space="preserve"> Carrot </t>
  </si>
  <si>
    <t xml:space="preserve"> Cucumber </t>
  </si>
  <si>
    <t> cauliflower</t>
  </si>
  <si>
    <t> Beetroot</t>
  </si>
  <si>
    <t> Tomato</t>
  </si>
  <si>
    <t xml:space="preserve"> Beans</t>
  </si>
  <si>
    <t> Cabbage</t>
  </si>
  <si>
    <t>بازيلاء</t>
  </si>
  <si>
    <t xml:space="preserve">Watermelon </t>
  </si>
  <si>
    <t xml:space="preserve">Eggplant </t>
  </si>
  <si>
    <t xml:space="preserve">okra </t>
  </si>
  <si>
    <t xml:space="preserve">Broccoli </t>
  </si>
  <si>
    <t xml:space="preserve">potato </t>
  </si>
  <si>
    <t xml:space="preserve">Carrot </t>
  </si>
  <si>
    <t xml:space="preserve">Cucumber </t>
  </si>
  <si>
    <t xml:space="preserve">Beetroot </t>
  </si>
  <si>
    <t xml:space="preserve">Cabbage </t>
  </si>
  <si>
    <t>البيانات مقدرة</t>
  </si>
  <si>
    <t xml:space="preserve"> مساحة أشجار الفواكه تشمل مساحة اشجار النخيل </t>
  </si>
  <si>
    <t> Sugar</t>
  </si>
  <si>
    <t>*ملاحظة:قيمة المياه ارتفعت بحسب متغيرات بعض المزارع وشمل القيم خلال هذا المسح</t>
  </si>
  <si>
    <t xml:space="preserve"> منح وتبرعات وهدايا_ (مدفوعات متنوعة)</t>
  </si>
  <si>
    <t>Grants, donations, and gifts (various payments)</t>
  </si>
  <si>
    <t>عدد الحيازات النباتية حسب المنطقة،2024</t>
  </si>
  <si>
    <t>مساحة الحيازات النباتية حسب المنطقة، 2024</t>
  </si>
  <si>
    <t>Agriculture Statistics at a glance, 2024</t>
  </si>
  <si>
    <t>لمحة عن الإحصاءات الزراعية، 2024</t>
  </si>
  <si>
    <t>Agriculture Statistics, 2024</t>
  </si>
  <si>
    <t>الإحصاءات الزراعية، 2024</t>
  </si>
  <si>
    <t>Number of plant holdings by region, 2024</t>
  </si>
  <si>
    <t>Area of plant holdings by region, 2024</t>
  </si>
  <si>
    <t>Number of plant holdings by area category and region, 2024</t>
  </si>
  <si>
    <t>عدد الحيازات النباتية حسب فئة مساحة الحيازة والمنطقة، 2024</t>
  </si>
  <si>
    <t>Area of plant holdings by area category and region, 2024</t>
  </si>
  <si>
    <t>مساحة الحيازات النباتية حسب فئة مساحة الحيازة والمنطقة، 2024</t>
  </si>
  <si>
    <t>Number of working plant holdings by region, 2024</t>
  </si>
  <si>
    <t>عدد الحيازات النباتية العاملة حسب المنطقة، 2024</t>
  </si>
  <si>
    <t>Area of working plant holdings by region, 2024</t>
  </si>
  <si>
    <t>مساحة الحيازات النباتية العاملة حسب المنطقة، 2024</t>
  </si>
  <si>
    <t>Area of plant holdings by land use and region, 2024</t>
  </si>
  <si>
    <t>مساحة الحيازات النباتية حسب استخدامات الأرض والمنطقة، 2024</t>
  </si>
  <si>
    <t>Crop area of field crops by type of crop and region, 2024</t>
  </si>
  <si>
    <t>المساحة المحصولية  للمحاصيل الحقلية حسب نوع المحصول والمنطقة، 2024</t>
  </si>
  <si>
    <t>Quantity of production of field crops by type of crop and region, 2024</t>
  </si>
  <si>
    <t>كميّة المحاصيل الحقلية المنتجة حسب نوع المحصول والمنطقة، 2024</t>
  </si>
  <si>
    <t>Value of production of field crops by type of crop and region, 2024</t>
  </si>
  <si>
    <t>قيمة المحاصيل الحقلية المنتجة حسب نوع المحصول والمنطقة، 2024</t>
  </si>
  <si>
    <t>Crop area of vegetables by type of crop and region, 2024</t>
  </si>
  <si>
    <t>المساحة المحصولية  للخضراوات حسب نوع المحصول والمنطقة، 2024</t>
  </si>
  <si>
    <t>Quantity of production of vegetables by type of crop and region, 2024</t>
  </si>
  <si>
    <t>كميّة محاصيل الخضراوات المنتجة حسب نوع المحصول والمنطقة، 2024</t>
  </si>
  <si>
    <t>Value of production of vegetables by type of crop and region, 2024</t>
  </si>
  <si>
    <t>قيمة محاصيل الخضراوات المنتجة حسب نوع المحصول والمنطقة، 2024</t>
  </si>
  <si>
    <t>Crop area of vegetables in opened field (exposed land) by type of crop and region, 2024</t>
  </si>
  <si>
    <t>المساحة المحصولية  للخضراوات في الحقول المكشوفة حسب نوع المحصول والمنطقة، 2024</t>
  </si>
  <si>
    <t>Quantity of production of vegetables in opened field (exposed land) by type of crop and region, 2024</t>
  </si>
  <si>
    <t>كميّة محاصيل الخضراوات المنتجة في الحقول المكشوفة حسب نوع المحصول والمنطقة، 2024</t>
  </si>
  <si>
    <t>Value of production of vegetables in opened field (exposed land) by type of crop and region, 2024</t>
  </si>
  <si>
    <t>قيمة محاصيل الخضراوات المنتجة في الحقول المكشوفة حسب نوع المحصول والمنطقة، 2024</t>
  </si>
  <si>
    <t>Crop area of vegetables under protective cover by type of crop and region, 2024</t>
  </si>
  <si>
    <t>المساحة المحصولية  للخضراوات تحت البيوت المحمية حسب نوع المحصول والمنطقة، 2024</t>
  </si>
  <si>
    <t>Quantity of production of vegetables under protective cover by type of crop and region, 2024</t>
  </si>
  <si>
    <t>كميّة محاصيل الخضراوات المنتجة تحت البيوت المحمية حسب نوع المحصول والمنطقة، 2024</t>
  </si>
  <si>
    <t>Value of production of vegetables under protective cover by type of crop and region, 2024</t>
  </si>
  <si>
    <t>قيمة محاصيل الخضراوات المنتجة تحت البيوت المحمية حسب نوع المحصول والمنطقة، 2024</t>
  </si>
  <si>
    <t>Number and area of forest trees (windbreaks) in plant holdings by type and region, 2024</t>
  </si>
  <si>
    <t>عدد الأشجار الحرجية (مصدات الرياح) في الحيازات النباتية ومساحتها حسب النوع والمنطقة، 2024</t>
  </si>
  <si>
    <t>Quantity of dates produced by region, 2024</t>
  </si>
  <si>
    <t>كميّة التمور المنتجة حسب المنطقة، 2024</t>
  </si>
  <si>
    <t>Value of dates produced  by region, 2024</t>
  </si>
  <si>
    <t>قيمة التمور  المنتجة حسب المنطقة، 2024</t>
  </si>
  <si>
    <t>Irrigated areas by type of irrigation system and region, 2024</t>
  </si>
  <si>
    <t>المساحة المروية حسب أسلوب الرّي والمنطقة، 2024</t>
  </si>
  <si>
    <t>Number of agricultural wells by region, 2024</t>
  </si>
  <si>
    <t>عدد الآبار الزراعية حسب المنطقة، 2024</t>
  </si>
  <si>
    <t>Number of green houses by region, 2024</t>
  </si>
  <si>
    <t>عدد البيوت المحمية حسب المنطقة، 2024</t>
  </si>
  <si>
    <t>Area of green houses by region, 2024</t>
  </si>
  <si>
    <t>مساحة البيوت المحمية حسب المنطقة، 2024</t>
  </si>
  <si>
    <t>Livestock Statistics, 2024</t>
  </si>
  <si>
    <t>إحصاءات الثروة الحيوانية، 2024</t>
  </si>
  <si>
    <t>Number of livestock by region and type of animal, 2024</t>
  </si>
  <si>
    <t>أعداد  الثروة الحيوانية حسب المنطقة ونوع الحيوان 2024</t>
  </si>
  <si>
    <t>Number of livestock holdings by region, 2020-2024</t>
  </si>
  <si>
    <t>عدد حيازات الثروة الحيوانية حسب المنطقة 2020 إلى 2024</t>
  </si>
  <si>
    <t>Number of sheep by sex, age classes and region, 2024</t>
  </si>
  <si>
    <t>أعداد الضأن حسب الجنس وفئة العمر والمنطقة 2024</t>
  </si>
  <si>
    <t>Number of goats by sex, age classes and region, 2024</t>
  </si>
  <si>
    <t>أعداد الماعز حسب الجنس وفئة العمر والمنطقة 2024</t>
  </si>
  <si>
    <t>Number of cattle by sex, age classes and region, 2024</t>
  </si>
  <si>
    <t>أعداد الأبقار حسب الجنس وفئة العمر والمنطقة 2024</t>
  </si>
  <si>
    <t>Number of camels by sex, age classes and region, 2024</t>
  </si>
  <si>
    <t>أعداد الجمال حسب الجنس وفئة العمر والمنطقة 2024</t>
  </si>
  <si>
    <t>Number of treated animals cases by type and region, 2024</t>
  </si>
  <si>
    <t>عدد حالات الحيوانات المعالجة حسب نوع الحيوان والمنطقة 2024</t>
  </si>
  <si>
    <t>Number of treated cases birds by type of bird and region, 2024</t>
  </si>
  <si>
    <t>عدد حالات الطيور المعالجة حسب النوع والمنطقة 2024</t>
  </si>
  <si>
    <t>Number of vaccinated animals cases by type of animal and region, 2024</t>
  </si>
  <si>
    <t>عدد الحالات التي تم تطعيمها وتحصينها حسب النوع والمنطقة 2024</t>
  </si>
  <si>
    <t>Number of commercial farms by type, 2020-2024</t>
  </si>
  <si>
    <t>عدد المزارع التجارية حسب نوع المزرعة 2020 إلى 2024</t>
  </si>
  <si>
    <t>Number of cattle in commercial cattle farms by age classes and sex, 2024</t>
  </si>
  <si>
    <t>أعداد الأبقار في المزارع التجارية حسب العمر والجنس 2024</t>
  </si>
  <si>
    <t>الإنتاج الحيواني في المزارع التجارية حسب نوع المزرعة ونوع الإنتاج 2024</t>
  </si>
  <si>
    <t>Value of compensation of employees in commercial farms by activity and type of farm, 2024</t>
  </si>
  <si>
    <t>قيمة تعويضات العاملين في المزارع التجارية حسب نوع المزرعة ونوع النشاط  2024</t>
  </si>
  <si>
    <t>Quantity and value of physical inputs used for livestock production in commercial farms by type of farm, 2024</t>
  </si>
  <si>
    <t>كمية وقيمة مستلزمات الإنتاج في المزارع التجارية حسب نوع المزرعة 2024</t>
  </si>
  <si>
    <t>Value of paid capital in commercial farms by nationality and type of farm, 2024</t>
  </si>
  <si>
    <t>قيمة المصروفات الأخرى للمزارع التجارية حسب نوع المزرعة 2024</t>
  </si>
  <si>
    <t>Number, area and farm capacity of commercial farms by type of farm, 2024</t>
  </si>
  <si>
    <t>عدد المزارع التجارية ومساحتها وسعتها حسب نوع المزرعة  2024</t>
  </si>
  <si>
    <r>
      <rPr>
        <b/>
        <sz val="11"/>
        <color rgb="FFA2AC72"/>
        <rFont val="Arial"/>
        <family val="2"/>
      </rPr>
      <t>Table 28</t>
    </r>
    <r>
      <rPr>
        <b/>
        <sz val="11"/>
        <color theme="4"/>
        <rFont val="Arial"/>
        <family val="2"/>
      </rPr>
      <t>:</t>
    </r>
    <r>
      <rPr>
        <b/>
        <sz val="11"/>
        <color rgb="FF426A6E"/>
        <rFont val="Arial"/>
        <family val="2"/>
      </rPr>
      <t xml:space="preserve"> </t>
    </r>
    <r>
      <rPr>
        <b/>
        <sz val="11"/>
        <rFont val="Arial"/>
        <family val="2"/>
      </rPr>
      <t>Number of livestock holdings by region, 2020-2024</t>
    </r>
  </si>
  <si>
    <t>The area of fruit trees includes the area of date palm trees.</t>
  </si>
  <si>
    <t xml:space="preserve"> </t>
  </si>
  <si>
    <t>The data are estimated.</t>
  </si>
  <si>
    <t>*  تم اضافة تقدير عدد المواليد الغير مرقمة في نظام تسجيل وتعريف الثروة الحيوانية</t>
  </si>
  <si>
    <t>An estimate of the number of untagged births has been added to the Animal Wealth Registration and Identification System.</t>
  </si>
  <si>
    <t>Livestock production in commercial farms by type of farm and type of product, 2024</t>
  </si>
  <si>
    <r>
      <rPr>
        <b/>
        <sz val="11"/>
        <color rgb="FFA2AC72"/>
        <rFont val="Arial"/>
        <family val="2"/>
      </rPr>
      <t>Table 38</t>
    </r>
    <r>
      <rPr>
        <b/>
        <sz val="11"/>
        <color theme="4"/>
        <rFont val="Arial"/>
        <family val="2"/>
      </rPr>
      <t>:</t>
    </r>
    <r>
      <rPr>
        <b/>
        <sz val="11"/>
        <rFont val="Arial"/>
        <family val="2"/>
      </rPr>
      <t xml:space="preserve"> Livestock production in commercial farms* by type of farm and type of product, 2024</t>
    </r>
  </si>
  <si>
    <t xml:space="preserve">صالحة للزراعة : المحاصيل الحقلية +محاصيل الخضراوات (المكشوفة)+محاصيل الخضراوات (المحميّة)   +أراضي بور </t>
  </si>
  <si>
    <t>Area of Arable land= Field Crops + Vegetables Crops (opened  field) + Vegetables Crops (under protective cover)+ Fallow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</si>
</sst>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_);\(#,##0.0\)"/>
    <numFmt numFmtId="171" formatCode="#,##0.000000000"/>
    <numFmt numFmtId="172" formatCode="0.0000000"/>
    <numFmt numFmtId="173" formatCode="0.00000"/>
    <numFmt numFmtId="174" formatCode="0_);\(0\)"/>
    <numFmt numFmtId="175" formatCode="_(* #,##0_);_(* \(#,##0\);_(* &quot;-&quot;??_);_(@_)"/>
    <numFmt numFmtId="176" formatCode="_-* #,##0_-;\-* #,##0_-;_-* &quot;-&quot;??_-;_-@_-"/>
    <numFmt numFmtId="177" formatCode="#,##0;[Red]#,##0"/>
  </numFmts>
  <fonts count="4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sz val="8"/>
      <color rgb="FFFF0000"/>
      <name val="Arial"/>
      <family val="2"/>
    </font>
    <font>
      <sz val="9"/>
      <color theme="1"/>
      <name val="Arial"/>
      <family val="2"/>
    </font>
    <font>
      <b/>
      <sz val="9"/>
      <color theme="0"/>
      <name val="Arial"/>
      <family val="2"/>
    </font>
    <font>
      <b/>
      <sz val="9"/>
      <name val="Arial"/>
      <family val="2"/>
    </font>
    <font>
      <b/>
      <sz val="9"/>
      <color theme="1"/>
      <name val="Arial"/>
      <family val="2"/>
    </font>
    <font>
      <sz val="10"/>
      <color theme="1"/>
      <name val="Calibri"/>
      <family val="2"/>
      <scheme val="minor"/>
    </font>
    <font>
      <u/>
      <sz val="9"/>
      <color theme="10"/>
      <name val="Arial"/>
      <family val="2"/>
    </font>
    <font>
      <b/>
      <sz val="11"/>
      <color theme="4"/>
      <name val="Arial"/>
      <family val="2"/>
    </font>
    <font>
      <b/>
      <sz val="11"/>
      <color rgb="FF426A6E"/>
      <name val="Arial"/>
      <family val="2"/>
    </font>
    <font>
      <b/>
      <sz val="11"/>
      <color rgb="FF636466"/>
      <name val="Arial"/>
      <family val="2"/>
    </font>
    <font>
      <sz val="8"/>
      <name val="Tahoma"/>
      <family val="2"/>
    </font>
    <font>
      <b/>
      <sz val="11"/>
      <color theme="1" tint="0.34998626667073579"/>
      <name val="Arial"/>
      <family val="2"/>
    </font>
    <font>
      <b/>
      <sz val="10"/>
      <color rgb="FF636466"/>
      <name val="Tahoma"/>
      <family val="2"/>
    </font>
    <font>
      <sz val="12"/>
      <color rgb="FFFF0000"/>
      <name val="Arial"/>
      <family val="2"/>
    </font>
    <font>
      <u/>
      <sz val="9"/>
      <color theme="10"/>
      <name val="Calibri"/>
      <family val="2"/>
      <scheme val="minor"/>
    </font>
    <font>
      <u/>
      <sz val="9"/>
      <color theme="0"/>
      <name val="Arial"/>
      <family val="2"/>
    </font>
    <font>
      <b/>
      <sz val="8"/>
      <name val="Tahoma"/>
      <family val="2"/>
    </font>
    <font>
      <sz val="8"/>
      <color rgb="FF000000"/>
      <name val="Arial"/>
      <family val="2"/>
    </font>
    <font>
      <u/>
      <sz val="8"/>
      <color rgb="FF0000FF"/>
      <name val="Arial"/>
      <family val="2"/>
    </font>
    <font>
      <sz val="10"/>
      <color rgb="FFFF0000"/>
      <name val="Arial"/>
      <family val="2"/>
    </font>
    <font>
      <sz val="14"/>
      <color rgb="FFFF0000"/>
      <name val="Arial"/>
      <family val="2"/>
    </font>
    <font>
      <sz val="20"/>
      <color rgb="FFFF0000"/>
      <name val="Arial"/>
      <family val="2"/>
    </font>
    <font>
      <sz val="7"/>
      <color theme="1"/>
      <name val="Segoe UI"/>
      <family val="2"/>
    </font>
    <font>
      <b/>
      <sz val="7"/>
      <color theme="1"/>
      <name val="Segoe UI"/>
      <family val="2"/>
    </font>
    <font>
      <sz val="9"/>
      <name val="Arial"/>
      <family val="2"/>
    </font>
    <font>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theme="9" tint="0.39997558519241921"/>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32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6" fillId="0" borderId="0" xfId="0" applyFont="1" applyAlignment="1">
      <alignment horizontal="right" wrapTex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0" xfId="0" applyFont="1" applyFill="1" applyAlignment="1">
      <alignment vertical="center"/>
    </xf>
    <xf numFmtId="0" fontId="12" fillId="4" borderId="0" xfId="0" applyFont="1" applyFill="1" applyAlignment="1">
      <alignment horizontal="left" vertical="center" indent="1"/>
    </xf>
    <xf numFmtId="166" fontId="9" fillId="2"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3" readingOrder="1"/>
    </xf>
    <xf numFmtId="166" fontId="8" fillId="2" borderId="0" xfId="1" applyNumberFormat="1" applyFont="1" applyFill="1" applyBorder="1" applyAlignment="1">
      <alignment horizontal="left" vertical="center" indent="1" readingOrder="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4" fillId="0" borderId="0" xfId="0" applyFont="1" applyAlignment="1">
      <alignment wrapText="1"/>
    </xf>
    <xf numFmtId="0" fontId="13" fillId="0" borderId="0" xfId="3" applyFont="1" applyFill="1" applyBorder="1" applyAlignment="1">
      <alignment horizontal="left"/>
    </xf>
    <xf numFmtId="0" fontId="9" fillId="0" borderId="0" xfId="0" applyFont="1" applyAlignment="1">
      <alignment horizontal="left"/>
    </xf>
    <xf numFmtId="0" fontId="13" fillId="0" borderId="0" xfId="3" applyFont="1" applyAlignment="1">
      <alignment horizontal="left" vertical="center" indent="1" readingOrder="1"/>
    </xf>
    <xf numFmtId="0" fontId="17" fillId="0" borderId="0" xfId="0" applyFont="1"/>
    <xf numFmtId="168" fontId="9" fillId="3" borderId="0" xfId="1" applyNumberFormat="1" applyFont="1" applyFill="1" applyBorder="1" applyAlignment="1">
      <alignment horizontal="left" vertical="center" indent="2" readingOrder="1"/>
    </xf>
    <xf numFmtId="0" fontId="10" fillId="4" borderId="4" xfId="1" applyNumberFormat="1" applyFont="1" applyFill="1" applyBorder="1" applyAlignment="1">
      <alignment horizontal="center" vertical="center" wrapText="1"/>
    </xf>
    <xf numFmtId="166" fontId="9" fillId="3"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168" fontId="4" fillId="0" borderId="0" xfId="0" applyNumberFormat="1" applyFont="1"/>
    <xf numFmtId="166" fontId="8"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10" fillId="4" borderId="2"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12" fillId="4" borderId="0" xfId="0" applyFont="1" applyFill="1" applyAlignment="1">
      <alignment horizontal="right" vertical="center" indent="1"/>
    </xf>
    <xf numFmtId="0" fontId="11" fillId="2" borderId="0" xfId="0" applyFont="1" applyFill="1" applyAlignment="1">
      <alignment horizontal="right"/>
    </xf>
    <xf numFmtId="166" fontId="8" fillId="3" borderId="0" xfId="1" applyNumberFormat="1" applyFont="1" applyFill="1" applyBorder="1" applyAlignment="1">
      <alignment horizontal="right" vertical="center" indent="1" readingOrder="1"/>
    </xf>
    <xf numFmtId="49" fontId="16" fillId="0" borderId="0" xfId="2" applyFont="1" applyAlignment="1">
      <alignment vertical="center" readingOrder="1"/>
    </xf>
    <xf numFmtId="0" fontId="4" fillId="0" borderId="0" xfId="0" applyFont="1" applyAlignment="1">
      <alignment horizontal="right"/>
    </xf>
    <xf numFmtId="166" fontId="8" fillId="0" borderId="0" xfId="1" applyNumberFormat="1" applyFont="1" applyFill="1" applyBorder="1" applyAlignment="1">
      <alignment horizontal="right" vertical="center" indent="1" readingOrder="1"/>
    </xf>
    <xf numFmtId="166" fontId="10" fillId="4" borderId="2" xfId="1" applyNumberFormat="1" applyFont="1" applyFill="1" applyBorder="1" applyAlignment="1">
      <alignment horizontal="right" vertical="center" readingOrder="1"/>
    </xf>
    <xf numFmtId="166" fontId="10" fillId="4" borderId="3" xfId="1" applyNumberFormat="1" applyFont="1" applyFill="1" applyBorder="1" applyAlignment="1">
      <alignment horizontal="right" vertical="center" readingOrder="1"/>
    </xf>
    <xf numFmtId="0" fontId="10" fillId="4" borderId="3" xfId="1" applyNumberFormat="1" applyFont="1" applyFill="1" applyBorder="1" applyAlignment="1">
      <alignment horizontal="right" vertical="center" wrapText="1"/>
    </xf>
    <xf numFmtId="0" fontId="10" fillId="4" borderId="2" xfId="1" applyNumberFormat="1" applyFont="1" applyFill="1" applyBorder="1" applyAlignment="1">
      <alignment horizontal="right" vertical="center" wrapText="1"/>
    </xf>
    <xf numFmtId="0" fontId="6" fillId="2" borderId="0" xfId="0" applyFont="1" applyFill="1" applyAlignment="1">
      <alignment horizontal="left" indent="1"/>
    </xf>
    <xf numFmtId="0" fontId="9" fillId="0" borderId="0" xfId="0" applyFont="1" applyAlignment="1">
      <alignment horizontal="left" vertical="center" wrapText="1" readingOrder="1"/>
    </xf>
    <xf numFmtId="0" fontId="9" fillId="0" borderId="0" xfId="0" applyFont="1" applyAlignment="1">
      <alignment horizontal="right" vertical="center" wrapText="1" readingOrder="2"/>
    </xf>
    <xf numFmtId="0" fontId="9" fillId="0" borderId="0" xfId="0" applyFont="1" applyAlignment="1">
      <alignment horizontal="right" vertical="center" wrapText="1"/>
    </xf>
    <xf numFmtId="0" fontId="6" fillId="0" borderId="0" xfId="0" applyFont="1" applyAlignment="1">
      <alignment horizontal="right"/>
    </xf>
    <xf numFmtId="170" fontId="6" fillId="3" borderId="0" xfId="1" applyNumberFormat="1" applyFont="1" applyFill="1" applyBorder="1" applyAlignment="1">
      <alignment vertical="center"/>
    </xf>
    <xf numFmtId="170" fontId="9" fillId="2" borderId="0" xfId="1" applyNumberFormat="1" applyFont="1" applyFill="1" applyBorder="1" applyAlignment="1">
      <alignment vertical="center"/>
    </xf>
    <xf numFmtId="170" fontId="9" fillId="3" borderId="0" xfId="1" applyNumberFormat="1" applyFont="1" applyFill="1" applyBorder="1" applyAlignment="1">
      <alignment vertical="center"/>
    </xf>
    <xf numFmtId="3" fontId="4" fillId="0" borderId="0" xfId="0" applyNumberFormat="1" applyFont="1"/>
    <xf numFmtId="0" fontId="10" fillId="4" borderId="0" xfId="1" applyNumberFormat="1" applyFont="1" applyFill="1" applyBorder="1" applyAlignment="1">
      <alignment horizontal="right" vertical="center" wrapText="1"/>
    </xf>
    <xf numFmtId="37" fontId="4" fillId="0" borderId="0" xfId="0" applyNumberFormat="1" applyFont="1"/>
    <xf numFmtId="43" fontId="4" fillId="0" borderId="0" xfId="0" applyNumberFormat="1" applyFont="1"/>
    <xf numFmtId="170" fontId="4" fillId="0" borderId="0" xfId="0" applyNumberFormat="1" applyFont="1"/>
    <xf numFmtId="170" fontId="4" fillId="2" borderId="0" xfId="0" applyNumberFormat="1" applyFont="1" applyFill="1"/>
    <xf numFmtId="170" fontId="18" fillId="2" borderId="0" xfId="0" applyNumberFormat="1" applyFont="1" applyFill="1"/>
    <xf numFmtId="0" fontId="10" fillId="4" borderId="4" xfId="1" applyNumberFormat="1" applyFont="1" applyFill="1" applyBorder="1" applyAlignment="1">
      <alignment horizontal="right" vertical="center" wrapText="1" indent="1"/>
    </xf>
    <xf numFmtId="0" fontId="10" fillId="4" borderId="3" xfId="1" applyNumberFormat="1" applyFont="1" applyFill="1" applyBorder="1" applyAlignment="1">
      <alignment horizontal="right" vertical="center" wrapText="1" indent="1"/>
    </xf>
    <xf numFmtId="0" fontId="10" fillId="4" borderId="2" xfId="1" applyNumberFormat="1" applyFont="1" applyFill="1" applyBorder="1" applyAlignment="1">
      <alignment horizontal="right" vertical="center" wrapText="1" indent="1"/>
    </xf>
    <xf numFmtId="0" fontId="10" fillId="4" borderId="0" xfId="1" applyNumberFormat="1" applyFont="1" applyFill="1" applyBorder="1" applyAlignment="1">
      <alignment horizontal="right" vertical="center" wrapText="1" indent="1"/>
    </xf>
    <xf numFmtId="170" fontId="6" fillId="0" borderId="0" xfId="1" applyNumberFormat="1" applyFont="1" applyFill="1" applyBorder="1" applyAlignment="1">
      <alignment vertical="center"/>
    </xf>
    <xf numFmtId="0" fontId="3" fillId="0" borderId="0" xfId="3"/>
    <xf numFmtId="168" fontId="6" fillId="0" borderId="0" xfId="1" applyNumberFormat="1" applyFont="1" applyFill="1" applyBorder="1" applyAlignment="1">
      <alignment horizontal="right" vertical="center" indent="1"/>
    </xf>
    <xf numFmtId="168" fontId="4" fillId="3" borderId="0" xfId="1" applyNumberFormat="1" applyFont="1" applyFill="1" applyBorder="1" applyAlignment="1">
      <alignment horizontal="right" vertical="center" indent="1"/>
    </xf>
    <xf numFmtId="166" fontId="9"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2" readingOrder="1"/>
    </xf>
    <xf numFmtId="168" fontId="9" fillId="0"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right" vertical="center" indent="2" readingOrder="1"/>
    </xf>
    <xf numFmtId="168" fontId="9" fillId="0" borderId="0" xfId="1" applyNumberFormat="1" applyFont="1" applyFill="1" applyBorder="1" applyAlignment="1">
      <alignment horizontal="right" vertical="center" indent="2" readingOrder="1"/>
    </xf>
    <xf numFmtId="168" fontId="4" fillId="2" borderId="0" xfId="0" applyNumberFormat="1" applyFont="1" applyFill="1"/>
    <xf numFmtId="37" fontId="8" fillId="2" borderId="0" xfId="1" applyNumberFormat="1" applyFont="1" applyFill="1" applyBorder="1" applyAlignment="1">
      <alignment horizontal="right" vertical="center"/>
    </xf>
    <xf numFmtId="37" fontId="9" fillId="3" borderId="0" xfId="1" applyNumberFormat="1" applyFont="1" applyFill="1" applyBorder="1" applyAlignment="1">
      <alignment horizontal="right" vertical="center"/>
    </xf>
    <xf numFmtId="37" fontId="9" fillId="2" borderId="0" xfId="1" applyNumberFormat="1" applyFont="1" applyFill="1" applyBorder="1" applyAlignment="1">
      <alignment horizontal="right" vertical="center"/>
    </xf>
    <xf numFmtId="166" fontId="10" fillId="4" borderId="2" xfId="1" applyNumberFormat="1" applyFont="1" applyFill="1" applyBorder="1" applyAlignment="1">
      <alignment horizontal="right" vertical="center" wrapText="1" indent="1"/>
    </xf>
    <xf numFmtId="166" fontId="10" fillId="4" borderId="0" xfId="1" applyNumberFormat="1" applyFont="1" applyFill="1" applyBorder="1" applyAlignment="1">
      <alignment horizontal="right" vertical="center" wrapText="1" indent="1"/>
    </xf>
    <xf numFmtId="166" fontId="10" fillId="4" borderId="3" xfId="1" applyNumberFormat="1" applyFont="1" applyFill="1" applyBorder="1" applyAlignment="1">
      <alignment horizontal="right" vertical="center" wrapText="1" indent="1"/>
    </xf>
    <xf numFmtId="166" fontId="10" fillId="4" borderId="4" xfId="1" applyNumberFormat="1" applyFont="1" applyFill="1" applyBorder="1" applyAlignment="1">
      <alignment horizontal="right" vertical="center" wrapText="1" indent="1"/>
    </xf>
    <xf numFmtId="49" fontId="10" fillId="4" borderId="3" xfId="2" applyFont="1" applyFill="1" applyBorder="1" applyAlignment="1">
      <alignment horizontal="right" vertical="center" wrapText="1" indent="1"/>
    </xf>
    <xf numFmtId="168" fontId="6" fillId="0" borderId="0" xfId="1" applyNumberFormat="1" applyFont="1" applyFill="1" applyBorder="1" applyAlignment="1">
      <alignment vertical="center"/>
    </xf>
    <xf numFmtId="168" fontId="4" fillId="3" borderId="0" xfId="1" applyNumberFormat="1" applyFont="1" applyFill="1" applyBorder="1" applyAlignment="1">
      <alignment vertical="center"/>
    </xf>
    <xf numFmtId="168" fontId="4" fillId="0" borderId="0" xfId="1" applyNumberFormat="1" applyFont="1" applyFill="1" applyBorder="1" applyAlignment="1">
      <alignment vertical="center"/>
    </xf>
    <xf numFmtId="37" fontId="4" fillId="3" borderId="0" xfId="1" applyNumberFormat="1" applyFont="1" applyFill="1" applyBorder="1" applyAlignment="1">
      <alignment horizontal="right" vertical="center"/>
    </xf>
    <xf numFmtId="0" fontId="19" fillId="0" borderId="0" xfId="0" applyFont="1" applyAlignment="1">
      <alignment horizontal="left"/>
    </xf>
    <xf numFmtId="0" fontId="20" fillId="4" borderId="0" xfId="0" applyFont="1" applyFill="1" applyAlignment="1">
      <alignment vertical="center"/>
    </xf>
    <xf numFmtId="0" fontId="21" fillId="0" borderId="0" xfId="0" applyFont="1" applyAlignment="1">
      <alignment vertical="center"/>
    </xf>
    <xf numFmtId="0" fontId="19" fillId="0" borderId="1" xfId="0" applyFont="1" applyBorder="1"/>
    <xf numFmtId="0" fontId="22" fillId="0" borderId="0" xfId="0" applyFont="1" applyAlignment="1">
      <alignment horizontal="left" wrapText="1"/>
    </xf>
    <xf numFmtId="0" fontId="10" fillId="4" borderId="4" xfId="1" applyNumberFormat="1" applyFont="1" applyFill="1" applyBorder="1" applyAlignment="1">
      <alignment horizontal="right" vertical="center" wrapText="1"/>
    </xf>
    <xf numFmtId="168" fontId="6" fillId="3" borderId="0" xfId="1" applyNumberFormat="1" applyFont="1" applyFill="1" applyBorder="1" applyAlignment="1">
      <alignment horizontal="right" vertical="center" indent="1"/>
    </xf>
    <xf numFmtId="166" fontId="10" fillId="4" borderId="4" xfId="1" applyNumberFormat="1" applyFont="1" applyFill="1" applyBorder="1" applyAlignment="1">
      <alignment horizontal="center" vertical="center" readingOrder="1"/>
    </xf>
    <xf numFmtId="0" fontId="3" fillId="0" borderId="0" xfId="3" applyAlignment="1">
      <alignment horizontal="center"/>
    </xf>
    <xf numFmtId="0" fontId="23" fillId="0" borderId="0" xfId="0" applyFont="1"/>
    <xf numFmtId="166" fontId="10" fillId="4" borderId="4" xfId="1" applyNumberFormat="1" applyFont="1" applyFill="1" applyBorder="1" applyAlignment="1">
      <alignment vertical="center" wrapText="1"/>
    </xf>
    <xf numFmtId="166" fontId="9" fillId="2" borderId="0" xfId="1" applyNumberFormat="1" applyFont="1" applyFill="1" applyBorder="1" applyAlignment="1">
      <alignment horizontal="right" vertical="center" indent="2" readingOrder="1"/>
    </xf>
    <xf numFmtId="37" fontId="9" fillId="3" borderId="0" xfId="1" applyNumberFormat="1" applyFont="1" applyFill="1" applyBorder="1" applyAlignment="1">
      <alignment horizontal="right" vertical="center" indent="2" readingOrder="1"/>
    </xf>
    <xf numFmtId="37" fontId="9" fillId="2" borderId="0" xfId="1" applyNumberFormat="1" applyFont="1" applyFill="1" applyBorder="1" applyAlignment="1">
      <alignment horizontal="right" vertical="center" indent="2" readingOrder="1"/>
    </xf>
    <xf numFmtId="168" fontId="4"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2" readingOrder="1"/>
    </xf>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28" fillId="0" borderId="0" xfId="0" applyFont="1" applyAlignment="1">
      <alignment vertical="center" readingOrder="2"/>
    </xf>
    <xf numFmtId="166" fontId="10" fillId="4" borderId="3" xfId="1" applyNumberFormat="1" applyFont="1" applyFill="1" applyBorder="1" applyAlignment="1">
      <alignment horizontal="left" vertical="center" readingOrder="1"/>
    </xf>
    <xf numFmtId="0" fontId="4" fillId="4" borderId="3" xfId="0" applyFont="1" applyFill="1" applyBorder="1"/>
    <xf numFmtId="49" fontId="10" fillId="4" borderId="0" xfId="1" applyNumberFormat="1" applyFont="1" applyFill="1" applyBorder="1" applyAlignment="1">
      <alignment horizontal="right" vertical="center" wrapText="1"/>
    </xf>
    <xf numFmtId="49" fontId="10" fillId="4" borderId="3" xfId="1" applyNumberFormat="1" applyFont="1" applyFill="1" applyBorder="1" applyAlignment="1">
      <alignment horizontal="right" vertical="center" wrapText="1"/>
    </xf>
    <xf numFmtId="0" fontId="6" fillId="2" borderId="0" xfId="0" applyFont="1" applyFill="1" applyAlignment="1">
      <alignment horizontal="left"/>
    </xf>
    <xf numFmtId="0" fontId="4" fillId="3" borderId="0" xfId="0" applyFont="1" applyFill="1" applyAlignment="1">
      <alignment horizontal="left" indent="1"/>
    </xf>
    <xf numFmtId="0" fontId="4" fillId="2" borderId="0" xfId="0" applyFont="1" applyFill="1" applyAlignment="1">
      <alignment horizontal="left" indent="1"/>
    </xf>
    <xf numFmtId="1" fontId="10" fillId="4" borderId="0" xfId="1" applyNumberFormat="1" applyFont="1" applyFill="1" applyBorder="1" applyAlignment="1">
      <alignment horizontal="right" vertical="center" wrapText="1" indent="1"/>
    </xf>
    <xf numFmtId="168" fontId="8" fillId="2" borderId="0" xfId="1" applyNumberFormat="1" applyFont="1" applyFill="1" applyBorder="1" applyAlignment="1">
      <alignment horizontal="right" vertical="center" indent="1"/>
    </xf>
    <xf numFmtId="168" fontId="8" fillId="2" borderId="0" xfId="1" applyNumberFormat="1" applyFont="1" applyFill="1" applyBorder="1" applyAlignment="1">
      <alignment horizontal="right" vertical="center" indent="2" readingOrder="1"/>
    </xf>
    <xf numFmtId="168" fontId="9" fillId="3" borderId="0" xfId="1" applyNumberFormat="1" applyFont="1" applyFill="1" applyBorder="1" applyAlignment="1">
      <alignment horizontal="right" vertical="center" readingOrder="1"/>
    </xf>
    <xf numFmtId="168" fontId="4" fillId="2" borderId="0" xfId="0" applyNumberFormat="1" applyFont="1" applyFill="1" applyAlignment="1">
      <alignment horizontal="right"/>
    </xf>
    <xf numFmtId="166" fontId="10" fillId="4" borderId="4" xfId="1" applyNumberFormat="1" applyFont="1" applyFill="1" applyBorder="1" applyAlignment="1">
      <alignment horizontal="right" vertical="center" readingOrder="1"/>
    </xf>
    <xf numFmtId="169" fontId="10" fillId="4" borderId="2" xfId="1" applyNumberFormat="1" applyFont="1" applyFill="1" applyBorder="1" applyAlignment="1">
      <alignment horizontal="right" vertical="center" wrapText="1"/>
    </xf>
    <xf numFmtId="169" fontId="10" fillId="4" borderId="0" xfId="1" applyNumberFormat="1" applyFont="1" applyFill="1" applyBorder="1" applyAlignment="1">
      <alignment horizontal="right" vertical="center" wrapText="1"/>
    </xf>
    <xf numFmtId="169" fontId="10" fillId="4" borderId="3" xfId="1" applyNumberFormat="1" applyFont="1" applyFill="1" applyBorder="1" applyAlignment="1">
      <alignment horizontal="right" vertical="center" wrapText="1"/>
    </xf>
    <xf numFmtId="49" fontId="10" fillId="4" borderId="4" xfId="1" applyNumberFormat="1" applyFont="1" applyFill="1" applyBorder="1" applyAlignment="1">
      <alignment horizontal="right" vertical="center" wrapText="1"/>
    </xf>
    <xf numFmtId="49" fontId="10" fillId="4" borderId="2" xfId="1" applyNumberFormat="1" applyFont="1" applyFill="1" applyBorder="1" applyAlignment="1">
      <alignment horizontal="right" vertical="center" wrapText="1"/>
    </xf>
    <xf numFmtId="0" fontId="8" fillId="2" borderId="0" xfId="1" applyNumberFormat="1" applyFont="1" applyFill="1" applyBorder="1" applyAlignment="1">
      <alignment horizontal="right" vertical="center" readingOrder="1"/>
    </xf>
    <xf numFmtId="0" fontId="9" fillId="3" borderId="0" xfId="1" applyNumberFormat="1" applyFont="1" applyFill="1" applyBorder="1" applyAlignment="1">
      <alignment horizontal="right" vertical="center" readingOrder="1"/>
    </xf>
    <xf numFmtId="0" fontId="4" fillId="2" borderId="0" xfId="0" applyFont="1" applyFill="1" applyAlignment="1">
      <alignment horizontal="right"/>
    </xf>
    <xf numFmtId="3" fontId="8" fillId="2" borderId="0" xfId="1" applyNumberFormat="1" applyFont="1" applyFill="1" applyBorder="1" applyAlignment="1">
      <alignment horizontal="right" vertical="center"/>
    </xf>
    <xf numFmtId="3" fontId="4" fillId="3" borderId="0" xfId="1" applyNumberFormat="1" applyFont="1" applyFill="1" applyBorder="1" applyAlignment="1">
      <alignment horizontal="right" vertical="center"/>
    </xf>
    <xf numFmtId="0" fontId="27" fillId="0" borderId="0" xfId="0" applyFont="1" applyAlignment="1">
      <alignment vertical="center" readingOrder="2"/>
    </xf>
    <xf numFmtId="166" fontId="8" fillId="3" borderId="0" xfId="1" applyNumberFormat="1" applyFont="1" applyFill="1" applyBorder="1" applyAlignment="1">
      <alignment horizontal="left" vertical="center" readingOrder="1"/>
    </xf>
    <xf numFmtId="168" fontId="8" fillId="3"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left" vertical="center" indent="1" readingOrder="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171" fontId="4" fillId="0" borderId="0" xfId="0" applyNumberFormat="1" applyFont="1"/>
    <xf numFmtId="0" fontId="30" fillId="0" borderId="0" xfId="0" applyFont="1" applyAlignment="1">
      <alignment horizontal="right" vertical="center" readingOrder="2"/>
    </xf>
    <xf numFmtId="0" fontId="27" fillId="0" borderId="0" xfId="0" applyFont="1" applyAlignment="1">
      <alignment horizontal="right" vertical="center" readingOrder="2"/>
    </xf>
    <xf numFmtId="0" fontId="6" fillId="3" borderId="0" xfId="0" applyFont="1" applyFill="1" applyAlignment="1">
      <alignment horizontal="left" indent="1"/>
    </xf>
    <xf numFmtId="166" fontId="8" fillId="3" borderId="0" xfId="1" applyNumberFormat="1" applyFont="1" applyFill="1" applyBorder="1" applyAlignment="1">
      <alignment horizontal="right" vertical="center" readingOrder="1"/>
    </xf>
    <xf numFmtId="3" fontId="8" fillId="3"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left" vertical="center" readingOrder="1"/>
    </xf>
    <xf numFmtId="3" fontId="9" fillId="3" borderId="0" xfId="1" applyNumberFormat="1" applyFont="1" applyFill="1" applyBorder="1" applyAlignment="1">
      <alignment horizontal="right" vertical="center"/>
    </xf>
    <xf numFmtId="166"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left" vertical="center" readingOrder="1"/>
    </xf>
    <xf numFmtId="3" fontId="9" fillId="2" borderId="0" xfId="1" applyNumberFormat="1" applyFont="1" applyFill="1" applyBorder="1" applyAlignment="1">
      <alignment horizontal="right" vertical="center" readingOrder="1"/>
    </xf>
    <xf numFmtId="3" fontId="4"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readingOrder="1"/>
    </xf>
    <xf numFmtId="0" fontId="4" fillId="0" borderId="0" xfId="0" applyFont="1" applyAlignment="1">
      <alignment horizontal="right" indent="4"/>
    </xf>
    <xf numFmtId="165" fontId="8"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4" readingOrder="1"/>
    </xf>
    <xf numFmtId="3" fontId="4" fillId="3" borderId="0" xfId="0" applyNumberFormat="1" applyFont="1" applyFill="1" applyAlignment="1">
      <alignment horizontal="right"/>
    </xf>
    <xf numFmtId="3" fontId="6" fillId="2" borderId="0" xfId="0" applyNumberFormat="1" applyFont="1" applyFill="1" applyAlignment="1">
      <alignment horizontal="right"/>
    </xf>
    <xf numFmtId="166" fontId="9" fillId="0" borderId="0" xfId="1" applyNumberFormat="1" applyFont="1" applyFill="1" applyBorder="1" applyAlignment="1">
      <alignment horizontal="left" vertical="center" readingOrder="1"/>
    </xf>
    <xf numFmtId="166" fontId="9" fillId="0" borderId="0" xfId="1" applyNumberFormat="1" applyFont="1" applyFill="1" applyBorder="1" applyAlignment="1">
      <alignment horizontal="right" vertical="center" readingOrder="1"/>
    </xf>
    <xf numFmtId="172" fontId="4" fillId="0" borderId="0" xfId="0" applyNumberFormat="1" applyFont="1"/>
    <xf numFmtId="2" fontId="4" fillId="0" borderId="0" xfId="0" applyNumberFormat="1" applyFont="1"/>
    <xf numFmtId="173" fontId="4" fillId="0" borderId="0" xfId="0" applyNumberFormat="1" applyFont="1"/>
    <xf numFmtId="166" fontId="10" fillId="4" borderId="2"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49" fontId="10" fillId="4" borderId="2" xfId="1" applyNumberFormat="1" applyFont="1" applyFill="1" applyBorder="1" applyAlignment="1">
      <alignment horizontal="center" vertical="center" wrapText="1"/>
    </xf>
    <xf numFmtId="49" fontId="10" fillId="4" borderId="0" xfId="1" applyNumberFormat="1" applyFont="1" applyFill="1" applyBorder="1" applyAlignment="1">
      <alignment horizontal="center" vertical="center" wrapText="1"/>
    </xf>
    <xf numFmtId="49" fontId="10" fillId="4" borderId="3" xfId="1" applyNumberFormat="1" applyFont="1" applyFill="1" applyBorder="1" applyAlignment="1">
      <alignment horizontal="center" vertical="center" wrapText="1"/>
    </xf>
    <xf numFmtId="166" fontId="8" fillId="2"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indent="2" readingOrder="1"/>
    </xf>
    <xf numFmtId="49" fontId="8" fillId="0" borderId="0" xfId="2" applyFont="1" applyAlignment="1">
      <alignment horizontal="right" vertical="center" readingOrder="1"/>
    </xf>
    <xf numFmtId="166" fontId="8" fillId="0" borderId="0" xfId="1" applyNumberFormat="1" applyFont="1" applyFill="1" applyBorder="1" applyAlignment="1">
      <alignment horizontal="left" vertical="center" readingOrder="1"/>
    </xf>
    <xf numFmtId="0" fontId="4" fillId="3" borderId="0" xfId="0" applyFont="1" applyFill="1" applyAlignment="1">
      <alignment horizontal="left" vertical="center" indent="2"/>
    </xf>
    <xf numFmtId="3" fontId="4" fillId="3" borderId="0" xfId="0" applyNumberFormat="1" applyFont="1" applyFill="1" applyAlignment="1">
      <alignment horizontal="right" vertical="center"/>
    </xf>
    <xf numFmtId="37" fontId="9" fillId="0" borderId="0" xfId="1" applyNumberFormat="1" applyFont="1" applyFill="1" applyBorder="1" applyAlignment="1">
      <alignment horizontal="right" vertical="center" indent="2" readingOrder="1"/>
    </xf>
    <xf numFmtId="49" fontId="7" fillId="0" borderId="0" xfId="2" applyFont="1" applyAlignment="1">
      <alignment vertical="center" wrapText="1" readingOrder="2"/>
    </xf>
    <xf numFmtId="0" fontId="27" fillId="0" borderId="0" xfId="0" applyFont="1" applyAlignment="1">
      <alignment vertical="center" wrapText="1" readingOrder="2"/>
    </xf>
    <xf numFmtId="174" fontId="10" fillId="4" borderId="0" xfId="1" applyNumberFormat="1" applyFont="1" applyFill="1" applyBorder="1" applyAlignment="1">
      <alignment horizontal="right" vertical="center" readingOrder="1"/>
    </xf>
    <xf numFmtId="165" fontId="9" fillId="2" borderId="0" xfId="1" applyNumberFormat="1" applyFont="1" applyFill="1" applyBorder="1" applyAlignment="1">
      <alignment horizontal="right" vertical="center" readingOrder="1"/>
    </xf>
    <xf numFmtId="165" fontId="8" fillId="2" borderId="0" xfId="1" applyNumberFormat="1" applyFont="1" applyFill="1" applyBorder="1" applyAlignment="1">
      <alignment horizontal="right" vertical="center" indent="2" readingOrder="1"/>
    </xf>
    <xf numFmtId="0" fontId="6" fillId="3" borderId="0" xfId="0" applyFont="1" applyFill="1" applyAlignment="1">
      <alignment horizontal="left"/>
    </xf>
    <xf numFmtId="166" fontId="8" fillId="3" borderId="0" xfId="1" applyNumberFormat="1" applyFont="1" applyFill="1" applyBorder="1" applyAlignment="1">
      <alignment horizontal="right" vertical="center" indent="2" readingOrder="1"/>
    </xf>
    <xf numFmtId="0" fontId="19" fillId="0" borderId="0" xfId="0" applyFont="1" applyAlignment="1">
      <alignment horizontal="left" indent="2"/>
    </xf>
    <xf numFmtId="167" fontId="19" fillId="0" borderId="0" xfId="0" applyNumberFormat="1" applyFont="1" applyAlignment="1">
      <alignment horizontal="left" indent="2"/>
    </xf>
    <xf numFmtId="0" fontId="23" fillId="0" borderId="0" xfId="0" applyFont="1" applyAlignment="1">
      <alignment horizontal="right" indent="2"/>
    </xf>
    <xf numFmtId="0" fontId="20" fillId="4" borderId="0" xfId="0" applyFont="1" applyFill="1" applyAlignment="1">
      <alignment horizontal="left"/>
    </xf>
    <xf numFmtId="0" fontId="10" fillId="4" borderId="0" xfId="0" applyFont="1" applyFill="1" applyAlignment="1">
      <alignment horizontal="right"/>
    </xf>
    <xf numFmtId="0" fontId="20" fillId="0" borderId="0" xfId="0" applyFont="1" applyAlignment="1">
      <alignment horizontal="left"/>
    </xf>
    <xf numFmtId="0" fontId="10" fillId="0" borderId="0" xfId="0" applyFont="1" applyAlignment="1">
      <alignment horizontal="right"/>
    </xf>
    <xf numFmtId="0" fontId="32" fillId="0" borderId="0" xfId="3" applyFont="1"/>
    <xf numFmtId="0" fontId="32" fillId="0" borderId="0" xfId="3" applyFont="1" applyAlignment="1">
      <alignment horizontal="left"/>
    </xf>
    <xf numFmtId="0" fontId="32" fillId="0" borderId="0" xfId="3" applyFont="1" applyFill="1" applyAlignment="1">
      <alignment horizontal="left"/>
    </xf>
    <xf numFmtId="0" fontId="20" fillId="4" borderId="0" xfId="0" applyFont="1" applyFill="1" applyAlignment="1">
      <alignment horizontal="left" wrapText="1"/>
    </xf>
    <xf numFmtId="0" fontId="24" fillId="0" borderId="0" xfId="3" applyFont="1"/>
    <xf numFmtId="0" fontId="24" fillId="0" borderId="0" xfId="3" applyFont="1" applyAlignment="1">
      <alignment horizontal="left"/>
    </xf>
    <xf numFmtId="0" fontId="33" fillId="4" borderId="0" xfId="3" applyFont="1" applyFill="1" applyAlignment="1">
      <alignment horizontal="left"/>
    </xf>
    <xf numFmtId="0" fontId="33" fillId="0" borderId="0" xfId="3" applyFont="1" applyFill="1" applyAlignment="1">
      <alignment horizontal="left"/>
    </xf>
    <xf numFmtId="0" fontId="32" fillId="0" borderId="0" xfId="3" quotePrefix="1" applyFont="1" applyFill="1"/>
    <xf numFmtId="170" fontId="9" fillId="0" borderId="0" xfId="1" applyNumberFormat="1" applyFont="1" applyFill="1" applyBorder="1" applyAlignment="1">
      <alignment vertical="center"/>
    </xf>
    <xf numFmtId="165" fontId="4" fillId="0" borderId="0" xfId="0" applyNumberFormat="1" applyFont="1"/>
    <xf numFmtId="0" fontId="34" fillId="4" borderId="0" xfId="0" applyFont="1" applyFill="1" applyAlignment="1">
      <alignment vertical="center"/>
    </xf>
    <xf numFmtId="0" fontId="8" fillId="4" borderId="0" xfId="0" applyFont="1" applyFill="1" applyAlignment="1">
      <alignment vertical="center"/>
    </xf>
    <xf numFmtId="49" fontId="34" fillId="4" borderId="0" xfId="0" applyNumberFormat="1" applyFont="1" applyFill="1" applyAlignment="1">
      <alignment vertical="center"/>
    </xf>
    <xf numFmtId="0" fontId="6" fillId="0" borderId="0" xfId="0" applyFont="1" applyAlignment="1">
      <alignment horizontal="left"/>
    </xf>
    <xf numFmtId="0" fontId="13"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35" fillId="0" borderId="0" xfId="0" applyFont="1" applyAlignment="1">
      <alignment wrapText="1"/>
    </xf>
    <xf numFmtId="0" fontId="4" fillId="0" borderId="0" xfId="0" applyFont="1" applyAlignment="1">
      <alignment horizontal="right" readingOrder="2"/>
    </xf>
    <xf numFmtId="3" fontId="9" fillId="2" borderId="0" xfId="1" applyNumberFormat="1" applyFont="1" applyFill="1" applyBorder="1" applyAlignment="1">
      <alignment horizontal="right" vertical="center"/>
    </xf>
    <xf numFmtId="3" fontId="8" fillId="3" borderId="0" xfId="0" applyNumberFormat="1" applyFont="1" applyFill="1" applyAlignment="1">
      <alignment horizontal="right"/>
    </xf>
    <xf numFmtId="3" fontId="9" fillId="2" borderId="0" xfId="0" applyNumberFormat="1" applyFont="1" applyFill="1" applyAlignment="1">
      <alignment horizontal="right"/>
    </xf>
    <xf numFmtId="3" fontId="9" fillId="3" borderId="0" xfId="0" applyNumberFormat="1" applyFont="1" applyFill="1" applyAlignment="1">
      <alignment horizontal="right"/>
    </xf>
    <xf numFmtId="3" fontId="8" fillId="2" borderId="0" xfId="0" applyNumberFormat="1" applyFont="1" applyFill="1" applyAlignment="1">
      <alignment horizontal="right"/>
    </xf>
    <xf numFmtId="166" fontId="9" fillId="0" borderId="0" xfId="1" applyNumberFormat="1" applyFont="1" applyFill="1" applyBorder="1" applyAlignment="1">
      <alignment horizontal="left" vertical="center" indent="1" readingOrder="1"/>
    </xf>
    <xf numFmtId="168" fontId="9" fillId="0" borderId="0" xfId="1" applyNumberFormat="1" applyFont="1" applyFill="1" applyBorder="1" applyAlignment="1">
      <alignment horizontal="right" vertical="center" indent="1"/>
    </xf>
    <xf numFmtId="0" fontId="11" fillId="0" borderId="0" xfId="0" applyFont="1" applyAlignment="1">
      <alignment horizontal="left"/>
    </xf>
    <xf numFmtId="0" fontId="4" fillId="0" borderId="0" xfId="0" applyFont="1" applyAlignment="1">
      <alignment horizontal="left" vertical="center" indent="2"/>
    </xf>
    <xf numFmtId="3" fontId="4" fillId="0" borderId="0" xfId="0" applyNumberFormat="1" applyFont="1" applyAlignment="1">
      <alignment horizontal="right" vertical="center"/>
    </xf>
    <xf numFmtId="3" fontId="9" fillId="0" borderId="0" xfId="0" applyNumberFormat="1" applyFont="1" applyAlignment="1">
      <alignment horizontal="right" vertical="center"/>
    </xf>
    <xf numFmtId="3" fontId="9" fillId="3" borderId="0" xfId="0" applyNumberFormat="1" applyFont="1" applyFill="1" applyAlignment="1">
      <alignment horizontal="right" vertical="center"/>
    </xf>
    <xf numFmtId="168" fontId="8" fillId="0" borderId="0" xfId="1" applyNumberFormat="1" applyFont="1" applyFill="1" applyBorder="1" applyAlignment="1">
      <alignment horizontal="right" vertical="center" indent="1" readingOrder="1"/>
    </xf>
    <xf numFmtId="175" fontId="4" fillId="3" borderId="0" xfId="1" applyNumberFormat="1" applyFont="1" applyFill="1" applyBorder="1" applyAlignment="1">
      <alignment horizontal="right" vertical="center" indent="1"/>
    </xf>
    <xf numFmtId="175" fontId="4" fillId="0" borderId="0" xfId="1" applyNumberFormat="1" applyFont="1" applyFill="1" applyBorder="1" applyAlignment="1">
      <alignment horizontal="right" vertical="center" indent="1"/>
    </xf>
    <xf numFmtId="0" fontId="18" fillId="0" borderId="0" xfId="0" applyFont="1"/>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3" fontId="9" fillId="3" borderId="0" xfId="1" applyNumberFormat="1" applyFont="1" applyFill="1" applyBorder="1" applyAlignment="1">
      <alignment horizontal="right" vertical="center"/>
    </xf>
    <xf numFmtId="3" fontId="4" fillId="0" borderId="0" xfId="0" applyNumberFormat="1" applyFont="1" applyAlignment="1">
      <alignment vertical="center"/>
    </xf>
    <xf numFmtId="0" fontId="4" fillId="0" borderId="0" xfId="0" applyFont="1" applyAlignment="1">
      <alignment vertical="center"/>
    </xf>
    <xf numFmtId="168" fontId="4" fillId="2" borderId="0" xfId="0" applyNumberFormat="1" applyFont="1" applyFill="1" applyAlignment="1">
      <alignment horizontal="right" vertical="center"/>
    </xf>
    <xf numFmtId="0" fontId="18" fillId="0" borderId="0" xfId="0" applyFont="1" applyAlignment="1">
      <alignment vertical="center" readingOrder="2"/>
    </xf>
    <xf numFmtId="169" fontId="10" fillId="4" borderId="2" xfId="1" applyNumberFormat="1" applyFont="1" applyFill="1" applyBorder="1" applyAlignment="1">
      <alignment horizontal="center" vertical="center" wrapText="1"/>
    </xf>
    <xf numFmtId="169" fontId="10" fillId="4" borderId="0" xfId="1" applyNumberFormat="1" applyFont="1" applyFill="1" applyBorder="1" applyAlignment="1">
      <alignment horizontal="center" vertical="center" wrapText="1"/>
    </xf>
    <xf numFmtId="169" fontId="10" fillId="4" borderId="3" xfId="1" applyNumberFormat="1" applyFont="1" applyFill="1" applyBorder="1" applyAlignment="1">
      <alignment horizontal="center" vertical="center" wrapText="1"/>
    </xf>
    <xf numFmtId="176" fontId="4" fillId="3" borderId="0" xfId="1" applyNumberFormat="1" applyFont="1" applyFill="1" applyAlignment="1">
      <alignment horizontal="left" indent="1"/>
    </xf>
    <xf numFmtId="176" fontId="4" fillId="2" borderId="0" xfId="1" applyNumberFormat="1" applyFont="1" applyFill="1" applyAlignment="1">
      <alignment horizontal="left" indent="1"/>
    </xf>
    <xf numFmtId="176" fontId="9" fillId="3" borderId="0" xfId="1" applyNumberFormat="1" applyFont="1" applyFill="1" applyBorder="1" applyAlignment="1">
      <alignment horizontal="right" vertical="center" indent="2" readingOrder="1"/>
    </xf>
    <xf numFmtId="168" fontId="9" fillId="3" borderId="0" xfId="1" applyNumberFormat="1" applyFont="1" applyFill="1" applyBorder="1" applyAlignment="1">
      <alignment horizontal="left" vertical="center" readingOrder="1"/>
    </xf>
    <xf numFmtId="176" fontId="9" fillId="3" borderId="0" xfId="1" applyNumberFormat="1" applyFont="1" applyFill="1" applyBorder="1" applyAlignment="1">
      <alignment horizontal="right" vertical="center" readingOrder="1"/>
    </xf>
    <xf numFmtId="176" fontId="4" fillId="2" borderId="0" xfId="1" applyNumberFormat="1" applyFont="1" applyFill="1" applyAlignment="1">
      <alignment horizontal="left" vertical="center" indent="1"/>
    </xf>
    <xf numFmtId="0" fontId="4" fillId="2" borderId="0" xfId="0" applyFont="1" applyFill="1" applyAlignment="1">
      <alignment horizontal="right" vertical="center"/>
    </xf>
    <xf numFmtId="0" fontId="4" fillId="3" borderId="0" xfId="0" applyFont="1" applyFill="1" applyAlignment="1">
      <alignment horizontal="left" vertical="center" indent="1"/>
    </xf>
    <xf numFmtId="0" fontId="4" fillId="0" borderId="0" xfId="0" applyFont="1" applyAlignment="1">
      <alignment vertical="center" wrapText="1"/>
    </xf>
    <xf numFmtId="0" fontId="6" fillId="0" borderId="0" xfId="0" applyFont="1" applyAlignment="1">
      <alignment vertical="center" wrapText="1"/>
    </xf>
    <xf numFmtId="49" fontId="10" fillId="4" borderId="3" xfId="2" applyFont="1" applyFill="1" applyBorder="1" applyAlignment="1">
      <alignment horizontal="right" vertical="center" wrapText="1" indent="1" readingOrder="2"/>
    </xf>
    <xf numFmtId="176" fontId="4" fillId="3" borderId="0" xfId="1" applyNumberFormat="1" applyFont="1" applyFill="1" applyBorder="1" applyAlignment="1">
      <alignment horizontal="right" vertical="center" indent="1"/>
    </xf>
    <xf numFmtId="176" fontId="6" fillId="3" borderId="0" xfId="1" applyNumberFormat="1" applyFont="1" applyFill="1" applyBorder="1" applyAlignment="1">
      <alignment horizontal="right" vertical="center" indent="1"/>
    </xf>
    <xf numFmtId="176" fontId="4" fillId="0" borderId="0" xfId="1" applyNumberFormat="1" applyFont="1" applyFill="1" applyBorder="1" applyAlignment="1">
      <alignment horizontal="right" vertical="center" indent="1"/>
    </xf>
    <xf numFmtId="176" fontId="6" fillId="0" borderId="0" xfId="1" applyNumberFormat="1" applyFont="1" applyFill="1" applyBorder="1" applyAlignment="1">
      <alignment horizontal="right" vertical="center" indent="1"/>
    </xf>
    <xf numFmtId="3" fontId="6" fillId="0" borderId="0" xfId="0" applyNumberFormat="1" applyFont="1"/>
    <xf numFmtId="165" fontId="6" fillId="0" borderId="0" xfId="1" applyNumberFormat="1" applyFont="1" applyFill="1" applyBorder="1" applyAlignment="1">
      <alignment vertical="center"/>
    </xf>
    <xf numFmtId="4" fontId="9" fillId="3" borderId="0" xfId="1" applyNumberFormat="1" applyFont="1" applyFill="1" applyBorder="1" applyAlignment="1">
      <alignment vertical="center"/>
    </xf>
    <xf numFmtId="4" fontId="9" fillId="0" borderId="0" xfId="1" applyNumberFormat="1" applyFont="1" applyFill="1" applyBorder="1" applyAlignment="1">
      <alignment vertical="center"/>
    </xf>
    <xf numFmtId="0" fontId="41" fillId="0" borderId="0" xfId="0" applyFont="1" applyAlignment="1">
      <alignment vertical="center"/>
    </xf>
    <xf numFmtId="0" fontId="40" fillId="0" borderId="0" xfId="0" applyFont="1" applyAlignment="1">
      <alignment vertical="center"/>
    </xf>
    <xf numFmtId="164" fontId="6" fillId="3" borderId="0" xfId="1" applyFont="1" applyFill="1" applyBorder="1" applyAlignment="1">
      <alignment horizontal="left" vertical="center" indent="1"/>
    </xf>
    <xf numFmtId="164" fontId="9" fillId="2" borderId="0" xfId="1" applyFont="1" applyFill="1" applyBorder="1" applyAlignment="1">
      <alignment horizontal="left" vertical="center" indent="1"/>
    </xf>
    <xf numFmtId="164" fontId="9" fillId="3" borderId="0" xfId="1" applyFont="1" applyFill="1" applyBorder="1" applyAlignment="1">
      <alignment horizontal="left" vertical="center" indent="1"/>
    </xf>
    <xf numFmtId="164" fontId="4" fillId="3" borderId="0" xfId="1" applyFont="1" applyFill="1" applyBorder="1" applyAlignment="1">
      <alignment horizontal="left" vertical="center" indent="1"/>
    </xf>
    <xf numFmtId="164" fontId="8" fillId="3" borderId="0" xfId="1" applyFont="1" applyFill="1" applyBorder="1" applyAlignment="1">
      <alignment horizontal="left" vertical="center" readingOrder="1"/>
    </xf>
    <xf numFmtId="164" fontId="9" fillId="2" borderId="0" xfId="1" applyFont="1" applyFill="1" applyBorder="1" applyAlignment="1">
      <alignment horizontal="left" vertical="center" indent="2" readingOrder="1"/>
    </xf>
    <xf numFmtId="164" fontId="9" fillId="3" borderId="0" xfId="1" applyFont="1" applyFill="1" applyBorder="1" applyAlignment="1">
      <alignment horizontal="left" vertical="center" indent="2" readingOrder="1"/>
    </xf>
    <xf numFmtId="0" fontId="0" fillId="0" borderId="0" xfId="0" applyAlignment="1">
      <alignment horizontal="left"/>
    </xf>
    <xf numFmtId="168" fontId="4" fillId="2" borderId="0" xfId="0" applyNumberFormat="1" applyFont="1" applyFill="1" applyAlignment="1">
      <alignment horizontal="left"/>
    </xf>
    <xf numFmtId="176" fontId="8" fillId="0" borderId="0" xfId="1" applyNumberFormat="1" applyFont="1" applyFill="1" applyBorder="1" applyAlignment="1">
      <alignment horizontal="right" vertical="center" indent="1" readingOrder="1"/>
    </xf>
    <xf numFmtId="166" fontId="8" fillId="3" borderId="0" xfId="1" applyNumberFormat="1" applyFont="1" applyFill="1" applyBorder="1" applyAlignment="1">
      <alignment horizontal="left" vertical="center" indent="2" readingOrder="1"/>
    </xf>
    <xf numFmtId="3" fontId="8" fillId="3" borderId="0" xfId="1" applyNumberFormat="1" applyFont="1" applyFill="1" applyBorder="1" applyAlignment="1">
      <alignment horizontal="right" vertical="center"/>
    </xf>
    <xf numFmtId="166" fontId="8" fillId="3" borderId="0" xfId="1" applyNumberFormat="1" applyFont="1" applyFill="1" applyBorder="1" applyAlignment="1">
      <alignment horizontal="right" vertical="center" indent="4" readingOrder="1"/>
    </xf>
    <xf numFmtId="43" fontId="6" fillId="0" borderId="0" xfId="0" applyNumberFormat="1" applyFont="1"/>
    <xf numFmtId="3" fontId="4" fillId="0" borderId="0" xfId="0" applyNumberFormat="1" applyFont="1" applyAlignment="1">
      <alignment horizontal="right"/>
    </xf>
    <xf numFmtId="3" fontId="9" fillId="0" borderId="0" xfId="1" applyNumberFormat="1" applyFont="1" applyFill="1" applyBorder="1" applyAlignment="1">
      <alignment horizontal="right" vertical="center" readingOrder="1"/>
    </xf>
    <xf numFmtId="3" fontId="8" fillId="0" borderId="0" xfId="1" applyNumberFormat="1" applyFont="1" applyFill="1" applyBorder="1" applyAlignment="1">
      <alignment horizontal="right" vertical="center" readingOrder="1"/>
    </xf>
    <xf numFmtId="0" fontId="22" fillId="5" borderId="0" xfId="0" applyFont="1" applyFill="1" applyAlignment="1">
      <alignment horizontal="left" indent="1"/>
    </xf>
    <xf numFmtId="166" fontId="21" fillId="5" borderId="0" xfId="1" applyNumberFormat="1" applyFont="1" applyFill="1" applyBorder="1" applyAlignment="1">
      <alignment horizontal="left" vertical="center" readingOrder="1"/>
    </xf>
    <xf numFmtId="166" fontId="21" fillId="5" borderId="0" xfId="1" applyNumberFormat="1" applyFont="1" applyFill="1" applyBorder="1" applyAlignment="1">
      <alignment horizontal="right" vertical="center" readingOrder="1"/>
    </xf>
    <xf numFmtId="3" fontId="21" fillId="5" borderId="0" xfId="1" applyNumberFormat="1" applyFont="1" applyFill="1" applyBorder="1" applyAlignment="1">
      <alignment horizontal="right" vertical="center" readingOrder="1"/>
    </xf>
    <xf numFmtId="165" fontId="21" fillId="5" borderId="0" xfId="1" applyNumberFormat="1" applyFont="1" applyFill="1" applyBorder="1" applyAlignment="1">
      <alignment horizontal="right" vertical="center" indent="2" readingOrder="1"/>
    </xf>
    <xf numFmtId="166" fontId="9" fillId="0" borderId="0" xfId="1" applyNumberFormat="1" applyFont="1" applyFill="1" applyBorder="1" applyAlignment="1">
      <alignment horizontal="center" vertical="center" readingOrder="1"/>
    </xf>
    <xf numFmtId="0" fontId="4" fillId="0" borderId="0" xfId="0" applyFont="1" applyAlignment="1">
      <alignment horizontal="center"/>
    </xf>
    <xf numFmtId="49" fontId="10" fillId="4" borderId="2" xfId="1" applyNumberFormat="1" applyFont="1" applyFill="1" applyBorder="1" applyAlignment="1">
      <alignment horizontal="center" vertical="center" readingOrder="1"/>
    </xf>
    <xf numFmtId="167" fontId="4" fillId="0" borderId="0" xfId="0" applyNumberFormat="1" applyFont="1" applyAlignment="1">
      <alignment horizontal="right"/>
    </xf>
    <xf numFmtId="167" fontId="37" fillId="0" borderId="0" xfId="0" applyNumberFormat="1" applyFont="1" applyAlignment="1">
      <alignment horizontal="left" vertical="center"/>
    </xf>
    <xf numFmtId="0" fontId="42" fillId="0" borderId="0" xfId="0" applyFont="1" applyAlignment="1">
      <alignment horizontal="left" indent="2"/>
    </xf>
    <xf numFmtId="0" fontId="9" fillId="0" borderId="0" xfId="0" applyFont="1"/>
    <xf numFmtId="2" fontId="9" fillId="2" borderId="0" xfId="1" applyNumberFormat="1" applyFont="1" applyFill="1" applyBorder="1" applyAlignment="1">
      <alignment horizontal="right" vertical="center" indent="1"/>
    </xf>
    <xf numFmtId="2" fontId="4" fillId="3" borderId="0" xfId="1" applyNumberFormat="1" applyFont="1" applyFill="1" applyBorder="1" applyAlignment="1">
      <alignment horizontal="right" vertical="center" indent="1"/>
    </xf>
    <xf numFmtId="164" fontId="8" fillId="3" borderId="0" xfId="1" applyFont="1" applyFill="1" applyBorder="1" applyAlignment="1">
      <alignment vertical="center" readingOrder="1"/>
    </xf>
    <xf numFmtId="164" fontId="9" fillId="2" borderId="0" xfId="1" applyFont="1" applyFill="1" applyBorder="1" applyAlignment="1">
      <alignment vertical="center" readingOrder="1"/>
    </xf>
    <xf numFmtId="164" fontId="9" fillId="3" borderId="0" xfId="1" applyFont="1" applyFill="1" applyBorder="1" applyAlignment="1">
      <alignment vertical="center" readingOrder="1"/>
    </xf>
    <xf numFmtId="39" fontId="9" fillId="3" borderId="0" xfId="1" applyNumberFormat="1" applyFont="1" applyFill="1" applyBorder="1" applyAlignment="1">
      <alignment vertical="center"/>
    </xf>
    <xf numFmtId="39" fontId="9" fillId="2" borderId="0" xfId="1" applyNumberFormat="1" applyFont="1" applyFill="1" applyBorder="1" applyAlignment="1">
      <alignment vertical="center"/>
    </xf>
    <xf numFmtId="177" fontId="8" fillId="2" borderId="0" xfId="1" applyNumberFormat="1" applyFont="1" applyFill="1" applyBorder="1" applyAlignment="1">
      <alignment horizontal="right" vertical="center"/>
    </xf>
    <xf numFmtId="177" fontId="4" fillId="3" borderId="0" xfId="1" applyNumberFormat="1" applyFont="1" applyFill="1" applyBorder="1" applyAlignment="1">
      <alignment horizontal="right" vertical="center"/>
    </xf>
    <xf numFmtId="3" fontId="4" fillId="2" borderId="0" xfId="0" applyNumberFormat="1" applyFont="1" applyFill="1" applyAlignment="1">
      <alignment horizontal="right" vertical="center"/>
    </xf>
    <xf numFmtId="177" fontId="4" fillId="2" borderId="0" xfId="0" applyNumberFormat="1" applyFont="1" applyFill="1" applyAlignment="1">
      <alignment horizontal="right" vertical="center"/>
    </xf>
    <xf numFmtId="37" fontId="21" fillId="5" borderId="0" xfId="1" applyNumberFormat="1" applyFont="1" applyFill="1" applyBorder="1" applyAlignment="1">
      <alignment horizontal="right" vertical="center" readingOrder="1"/>
    </xf>
    <xf numFmtId="1" fontId="4" fillId="0" borderId="0" xfId="0" applyNumberFormat="1" applyFont="1"/>
    <xf numFmtId="0" fontId="4" fillId="0" borderId="0" xfId="0" applyFont="1" applyAlignment="1">
      <alignment horizontal="right" vertical="center"/>
    </xf>
    <xf numFmtId="0" fontId="3" fillId="0" borderId="0" xfId="3" applyAlignment="1">
      <alignment vertical="center"/>
    </xf>
    <xf numFmtId="0" fontId="43" fillId="0" borderId="0" xfId="0" applyFont="1"/>
    <xf numFmtId="0" fontId="9" fillId="0" borderId="0" xfId="0" applyFont="1" applyAlignment="1">
      <alignment horizontal="right"/>
    </xf>
    <xf numFmtId="0" fontId="9" fillId="0" borderId="0" xfId="0" applyFont="1" applyAlignment="1">
      <alignment vertical="center"/>
    </xf>
    <xf numFmtId="165" fontId="9" fillId="3" borderId="0" xfId="1" applyNumberFormat="1" applyFont="1" applyFill="1" applyBorder="1" applyAlignment="1">
      <alignment vertical="center"/>
    </xf>
    <xf numFmtId="165" fontId="9" fillId="0" borderId="0" xfId="1" applyNumberFormat="1" applyFont="1" applyFill="1" applyBorder="1" applyAlignment="1">
      <alignment vertical="center"/>
    </xf>
    <xf numFmtId="168" fontId="9" fillId="2" borderId="0" xfId="1" applyNumberFormat="1" applyFont="1" applyFill="1" applyBorder="1" applyAlignment="1">
      <alignment horizontal="right" vertical="center" indent="2" readingOrder="1"/>
    </xf>
    <xf numFmtId="0" fontId="10" fillId="4" borderId="0" xfId="1" applyNumberFormat="1" applyFont="1" applyFill="1" applyBorder="1" applyAlignment="1">
      <alignment vertical="center" wrapText="1"/>
    </xf>
    <xf numFmtId="0" fontId="38" fillId="0" borderId="0" xfId="0" applyFont="1" applyAlignment="1">
      <alignment horizontal="center"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4" xfId="1" applyNumberFormat="1" applyFont="1" applyFill="1" applyBorder="1" applyAlignment="1">
      <alignment horizontal="center" vertical="center" readingOrder="1"/>
    </xf>
    <xf numFmtId="0" fontId="31" fillId="0" borderId="0" xfId="0" applyFont="1" applyAlignment="1">
      <alignment horizontal="center" vertical="center" wrapText="1"/>
    </xf>
    <xf numFmtId="0" fontId="39" fillId="0" borderId="0" xfId="0" applyFont="1" applyAlignment="1">
      <alignment horizontal="center" vertical="center" wrapText="1"/>
    </xf>
    <xf numFmtId="166" fontId="10" fillId="4" borderId="0" xfId="1" applyNumberFormat="1" applyFont="1" applyFill="1" applyBorder="1" applyAlignment="1">
      <alignment horizontal="center" vertical="center"/>
    </xf>
    <xf numFmtId="166" fontId="10" fillId="4" borderId="2"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wrapText="1" readingOrder="1"/>
    </xf>
    <xf numFmtId="49" fontId="10" fillId="4" borderId="4" xfId="1" applyNumberFormat="1" applyFont="1" applyFill="1" applyBorder="1" applyAlignment="1">
      <alignment horizontal="center" vertical="center" wrapText="1"/>
    </xf>
    <xf numFmtId="49" fontId="10" fillId="4" borderId="4" xfId="1" applyNumberFormat="1" applyFont="1" applyFill="1" applyBorder="1" applyAlignment="1">
      <alignment horizontal="left" vertical="center" wrapText="1" indent="1"/>
    </xf>
    <xf numFmtId="49" fontId="10" fillId="4" borderId="4" xfId="1" applyNumberFormat="1" applyFont="1" applyFill="1" applyBorder="1" applyAlignment="1">
      <alignment horizontal="right" vertical="center" wrapText="1" indent="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FFCCFF"/>
      <color rgb="FFA2AC72"/>
      <color rgb="FF485865"/>
      <color rgb="FFD6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4994829</xdr:colOff>
      <xdr:row>0</xdr:row>
      <xdr:rowOff>96912</xdr:rowOff>
    </xdr:from>
    <xdr:to>
      <xdr:col>4</xdr:col>
      <xdr:colOff>2340512</xdr:colOff>
      <xdr:row>4</xdr:row>
      <xdr:rowOff>18713</xdr:rowOff>
    </xdr:to>
    <xdr:pic>
      <xdr:nvPicPr>
        <xdr:cNvPr id="3" name="Picture 2">
          <a:extLst>
            <a:ext uri="{FF2B5EF4-FFF2-40B4-BE49-F238E27FC236}">
              <a16:creationId xmlns:a16="http://schemas.microsoft.com/office/drawing/2014/main" id="{D14AB597-1347-4107-B044-8F8CFDAFB2D1}"/>
            </a:ext>
          </a:extLst>
        </xdr:cNvPr>
        <xdr:cNvPicPr>
          <a:picLocks noChangeAspect="1"/>
        </xdr:cNvPicPr>
      </xdr:nvPicPr>
      <xdr:blipFill rotWithShape="1">
        <a:blip xmlns:r="http://schemas.openxmlformats.org/officeDocument/2006/relationships" r:embed="rId1"/>
        <a:srcRect t="20352" b="20343"/>
        <a:stretch/>
      </xdr:blipFill>
      <xdr:spPr>
        <a:xfrm>
          <a:off x="14529962" y="96912"/>
          <a:ext cx="2376058" cy="733736"/>
        </a:xfrm>
        <a:prstGeom prst="rect">
          <a:avLst/>
        </a:prstGeom>
      </xdr:spPr>
    </xdr:pic>
    <xdr:clientData/>
  </xdr:twoCellAnchor>
  <xdr:twoCellAnchor editAs="oneCell">
    <xdr:from>
      <xdr:col>0</xdr:col>
      <xdr:colOff>141863</xdr:colOff>
      <xdr:row>1</xdr:row>
      <xdr:rowOff>728</xdr:rowOff>
    </xdr:from>
    <xdr:to>
      <xdr:col>0</xdr:col>
      <xdr:colOff>2250698</xdr:colOff>
      <xdr:row>4</xdr:row>
      <xdr:rowOff>55852</xdr:rowOff>
    </xdr:to>
    <xdr:pic>
      <xdr:nvPicPr>
        <xdr:cNvPr id="4" name="Picture 3" descr="الصفحة الرئيسية">
          <a:extLst>
            <a:ext uri="{FF2B5EF4-FFF2-40B4-BE49-F238E27FC236}">
              <a16:creationId xmlns:a16="http://schemas.microsoft.com/office/drawing/2014/main" id="{3BC05819-4223-47C1-97FB-0740B53E9F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863" y="142590"/>
          <a:ext cx="2108835" cy="717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5038725</xdr:colOff>
      <xdr:row>0</xdr:row>
      <xdr:rowOff>152400</xdr:rowOff>
    </xdr:from>
    <xdr:to>
      <xdr:col>7</xdr:col>
      <xdr:colOff>383307</xdr:colOff>
      <xdr:row>4</xdr:row>
      <xdr:rowOff>31339</xdr:rowOff>
    </xdr:to>
    <xdr:pic>
      <xdr:nvPicPr>
        <xdr:cNvPr id="2" name="Picture 1">
          <a:extLst>
            <a:ext uri="{FF2B5EF4-FFF2-40B4-BE49-F238E27FC236}">
              <a16:creationId xmlns:a16="http://schemas.microsoft.com/office/drawing/2014/main" id="{E8FF509B-2B0D-4AA2-AC44-8257B5394FCF}"/>
            </a:ext>
          </a:extLst>
        </xdr:cNvPr>
        <xdr:cNvPicPr>
          <a:picLocks noChangeAspect="1"/>
        </xdr:cNvPicPr>
      </xdr:nvPicPr>
      <xdr:blipFill rotWithShape="1">
        <a:blip xmlns:r="http://schemas.openxmlformats.org/officeDocument/2006/relationships" r:embed="rId1"/>
        <a:srcRect t="20352" b="20343"/>
        <a:stretch/>
      </xdr:blipFill>
      <xdr:spPr>
        <a:xfrm>
          <a:off x="13782675" y="152400"/>
          <a:ext cx="1935882" cy="6980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136125</xdr:rowOff>
    </xdr:from>
    <xdr:to>
      <xdr:col>7</xdr:col>
      <xdr:colOff>419320</xdr:colOff>
      <xdr:row>3</xdr:row>
      <xdr:rowOff>63687</xdr:rowOff>
    </xdr:to>
    <xdr:pic>
      <xdr:nvPicPr>
        <xdr:cNvPr id="2" name="Picture 1">
          <a:extLst>
            <a:ext uri="{FF2B5EF4-FFF2-40B4-BE49-F238E27FC236}">
              <a16:creationId xmlns:a16="http://schemas.microsoft.com/office/drawing/2014/main" id="{EDB53A2F-BF06-4575-AAE7-1A83A7A72E63}"/>
            </a:ext>
          </a:extLst>
        </xdr:cNvPr>
        <xdr:cNvPicPr>
          <a:picLocks noChangeAspect="1"/>
        </xdr:cNvPicPr>
      </xdr:nvPicPr>
      <xdr:blipFill rotWithShape="1">
        <a:blip xmlns:r="http://schemas.openxmlformats.org/officeDocument/2006/relationships" r:embed="rId1"/>
        <a:srcRect t="20352" b="20343"/>
        <a:stretch/>
      </xdr:blipFill>
      <xdr:spPr>
        <a:xfrm>
          <a:off x="11780520" y="139935"/>
          <a:ext cx="1962370" cy="71813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na Mohammed Husain Al Marzooqi" id="{644118C4-DA4A-4772-B745-EECBBFA43384}" userId="S::Sana.AlMarzouqi@ADAFSA.GOV.AE::bf9d48f9-29df-463c-bbb0-0dcce1e04a4c" providerId="AD"/>
</personList>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5" dT="2025-04-08T03:42:26.54" personId="{644118C4-DA4A-4772-B745-EECBBFA43384}" id="{02117471-D575-4434-B45B-39D3953EA0D0}">
    <text>بحسب إصدار الهيئة - تعتبر فئة الدواجن</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4.bin"/><Relationship Id="rId4" Type="http://schemas.microsoft.com/office/2017/10/relationships/threadedComment" Target="../threadedComments/threadedComment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Release%20Documents/Publication_en_2021_Monthly_Feburary_en.pdf" TargetMode="External"/><Relationship Id="rId7" Type="http://schemas.openxmlformats.org/officeDocument/2006/relationships/printerSettings" Target="../printerSettings/printerSettings44.bin"/><Relationship Id="rId2" Type="http://schemas.openxmlformats.org/officeDocument/2006/relationships/hyperlink" Target="https://www.scad.gov.ae/MethodologyDocumentLib/Agricultu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Livestock%20-%20EN.xlsx" TargetMode="External"/><Relationship Id="rId5" Type="http://schemas.openxmlformats.org/officeDocument/2006/relationships/hyperlink" Target="https://www.scad.gov.ae/Release%20Documents/Foreign%20Trade%20of%20Agricultural%20Commodities_2019_Annual_Yearly_en.xlsx" TargetMode="External"/><Relationship Id="rId4" Type="http://schemas.openxmlformats.org/officeDocument/2006/relationships/hyperlink" Target="https://www.scad.gov.ae/Release%20Documents/Agricultural%20Crops%20Statistics_2019_Annual_Yearly_en.xlsx"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42A360"/>
  </sheetPr>
  <dimension ref="A1:YT111"/>
  <sheetViews>
    <sheetView showGridLines="0" tabSelected="1" zoomScale="55" zoomScaleNormal="55" workbookViewId="0">
      <selection activeCell="D31" sqref="D31"/>
    </sheetView>
  </sheetViews>
  <sheetFormatPr defaultColWidth="7.7265625" defaultRowHeight="11.5" x14ac:dyDescent="0.25"/>
  <cols>
    <col min="1" max="1" width="35" style="3" customWidth="1"/>
    <col min="2" max="2" width="94.26953125" style="96" customWidth="1"/>
    <col min="3" max="3" width="9.7265625" style="96" customWidth="1"/>
    <col min="4" max="4" width="73.453125" style="3" customWidth="1"/>
    <col min="5" max="5" width="39.1796875" style="3" customWidth="1"/>
    <col min="6" max="6" width="9.7265625" style="3" customWidth="1"/>
    <col min="7" max="16384" width="7.7265625" style="3"/>
  </cols>
  <sheetData>
    <row r="1" spans="1:670" x14ac:dyDescent="0.25">
      <c r="A1" s="4"/>
    </row>
    <row r="2" spans="1:670" x14ac:dyDescent="0.2">
      <c r="A2" s="4"/>
      <c r="B2" s="97"/>
      <c r="C2" s="97"/>
      <c r="D2" s="18"/>
    </row>
    <row r="3" spans="1:670" ht="21.75" customHeight="1" x14ac:dyDescent="0.2">
      <c r="A3" s="4"/>
      <c r="B3" s="19" t="s">
        <v>590</v>
      </c>
      <c r="C3" s="97"/>
      <c r="D3" s="44" t="s">
        <v>591</v>
      </c>
    </row>
    <row r="4" spans="1:670" ht="18" customHeight="1" x14ac:dyDescent="0.2">
      <c r="A4" s="4"/>
      <c r="B4" s="97"/>
      <c r="C4" s="97"/>
      <c r="D4" s="18"/>
    </row>
    <row r="5" spans="1:670" x14ac:dyDescent="0.2">
      <c r="A5" s="4"/>
      <c r="B5" s="98"/>
      <c r="C5" s="98"/>
      <c r="D5" s="11"/>
    </row>
    <row r="6" spans="1:670" ht="12" x14ac:dyDescent="0.3">
      <c r="A6" s="4"/>
      <c r="C6" s="197" t="s">
        <v>0</v>
      </c>
    </row>
    <row r="7" spans="1:670" s="12" customFormat="1" x14ac:dyDescent="0.25">
      <c r="A7" s="2"/>
      <c r="B7" s="99"/>
      <c r="C7" s="99"/>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row>
    <row r="8" spans="1:670" x14ac:dyDescent="0.25">
      <c r="B8" s="100" t="s">
        <v>1</v>
      </c>
      <c r="C8" s="100" t="s">
        <v>2</v>
      </c>
      <c r="D8" s="14" t="s">
        <v>3</v>
      </c>
    </row>
    <row r="9" spans="1:670" ht="3.65" customHeight="1" x14ac:dyDescent="0.25">
      <c r="A9" s="13"/>
      <c r="C9" s="100"/>
    </row>
    <row r="10" spans="1:670" ht="15" customHeight="1" x14ac:dyDescent="0.25">
      <c r="A10" s="13"/>
      <c r="B10" s="191" t="s">
        <v>592</v>
      </c>
      <c r="C10" s="198"/>
      <c r="D10" s="192" t="s">
        <v>593</v>
      </c>
    </row>
    <row r="11" spans="1:670" ht="5.5" customHeight="1" x14ac:dyDescent="0.3">
      <c r="A11" s="13"/>
      <c r="B11" s="188"/>
      <c r="C11" s="199"/>
      <c r="D11" s="190"/>
    </row>
    <row r="12" spans="1:670" ht="15" customHeight="1" x14ac:dyDescent="0.3">
      <c r="B12" s="188" t="s">
        <v>594</v>
      </c>
      <c r="C12" s="195" t="s">
        <v>4</v>
      </c>
      <c r="D12" s="190" t="s">
        <v>588</v>
      </c>
    </row>
    <row r="13" spans="1:670" ht="15" customHeight="1" x14ac:dyDescent="0.3">
      <c r="B13" s="188" t="s">
        <v>595</v>
      </c>
      <c r="C13" s="195" t="s">
        <v>5</v>
      </c>
      <c r="D13" s="190" t="s">
        <v>589</v>
      </c>
    </row>
    <row r="14" spans="1:670" ht="15" customHeight="1" x14ac:dyDescent="0.3">
      <c r="B14" s="188" t="s">
        <v>596</v>
      </c>
      <c r="C14" s="196" t="s">
        <v>7</v>
      </c>
      <c r="D14" s="190" t="s">
        <v>597</v>
      </c>
    </row>
    <row r="15" spans="1:670" ht="15" customHeight="1" x14ac:dyDescent="0.3">
      <c r="B15" s="188" t="s">
        <v>598</v>
      </c>
      <c r="C15" s="196" t="s">
        <v>8</v>
      </c>
      <c r="D15" s="190" t="s">
        <v>599</v>
      </c>
    </row>
    <row r="16" spans="1:670" ht="15" customHeight="1" x14ac:dyDescent="0.3">
      <c r="B16" s="188" t="s">
        <v>600</v>
      </c>
      <c r="C16" s="196" t="s">
        <v>9</v>
      </c>
      <c r="D16" s="190" t="s">
        <v>601</v>
      </c>
    </row>
    <row r="17" spans="1:4" ht="15" customHeight="1" x14ac:dyDescent="0.3">
      <c r="A17" s="13"/>
      <c r="B17" s="188" t="s">
        <v>602</v>
      </c>
      <c r="C17" s="196" t="s">
        <v>11</v>
      </c>
      <c r="D17" s="190" t="s">
        <v>603</v>
      </c>
    </row>
    <row r="18" spans="1:4" ht="15" customHeight="1" x14ac:dyDescent="0.3">
      <c r="A18" s="13"/>
      <c r="B18" s="188" t="s">
        <v>604</v>
      </c>
      <c r="C18" s="196" t="s">
        <v>12</v>
      </c>
      <c r="D18" s="190" t="s">
        <v>605</v>
      </c>
    </row>
    <row r="19" spans="1:4" ht="15" customHeight="1" x14ac:dyDescent="0.3">
      <c r="A19" s="13"/>
      <c r="B19" s="188" t="s">
        <v>606</v>
      </c>
      <c r="C19" s="196" t="s">
        <v>15</v>
      </c>
      <c r="D19" s="190" t="s">
        <v>607</v>
      </c>
    </row>
    <row r="20" spans="1:4" ht="15" customHeight="1" x14ac:dyDescent="0.3">
      <c r="A20" s="13"/>
      <c r="B20" s="188" t="s">
        <v>608</v>
      </c>
      <c r="C20" s="196" t="s">
        <v>16</v>
      </c>
      <c r="D20" s="190" t="s">
        <v>609</v>
      </c>
    </row>
    <row r="21" spans="1:4" ht="15" customHeight="1" x14ac:dyDescent="0.3">
      <c r="A21" s="13"/>
      <c r="B21" s="188" t="s">
        <v>610</v>
      </c>
      <c r="C21" s="196" t="s">
        <v>17</v>
      </c>
      <c r="D21" s="190" t="s">
        <v>611</v>
      </c>
    </row>
    <row r="22" spans="1:4" ht="15" customHeight="1" x14ac:dyDescent="0.3">
      <c r="A22" s="13"/>
      <c r="B22" s="188" t="s">
        <v>612</v>
      </c>
      <c r="C22" s="196" t="s">
        <v>18</v>
      </c>
      <c r="D22" s="190" t="s">
        <v>613</v>
      </c>
    </row>
    <row r="23" spans="1:4" ht="15" customHeight="1" x14ac:dyDescent="0.3">
      <c r="A23" s="13"/>
      <c r="B23" s="188" t="s">
        <v>614</v>
      </c>
      <c r="C23" s="196" t="s">
        <v>19</v>
      </c>
      <c r="D23" s="190" t="s">
        <v>615</v>
      </c>
    </row>
    <row r="24" spans="1:4" ht="15" customHeight="1" x14ac:dyDescent="0.3">
      <c r="A24" s="13"/>
      <c r="B24" s="188" t="s">
        <v>616</v>
      </c>
      <c r="C24" s="196" t="s">
        <v>20</v>
      </c>
      <c r="D24" s="190" t="s">
        <v>617</v>
      </c>
    </row>
    <row r="25" spans="1:4" ht="15" customHeight="1" x14ac:dyDescent="0.3">
      <c r="A25" s="13"/>
      <c r="B25" s="188" t="s">
        <v>618</v>
      </c>
      <c r="C25" s="196" t="s">
        <v>21</v>
      </c>
      <c r="D25" s="190" t="s">
        <v>619</v>
      </c>
    </row>
    <row r="26" spans="1:4" ht="15" customHeight="1" x14ac:dyDescent="0.3">
      <c r="A26" s="13"/>
      <c r="B26" s="188" t="s">
        <v>620</v>
      </c>
      <c r="C26" s="196" t="s">
        <v>22</v>
      </c>
      <c r="D26" s="190" t="s">
        <v>621</v>
      </c>
    </row>
    <row r="27" spans="1:4" ht="15" customHeight="1" x14ac:dyDescent="0.3">
      <c r="A27" s="13"/>
      <c r="B27" s="188" t="s">
        <v>622</v>
      </c>
      <c r="C27" s="196" t="s">
        <v>23</v>
      </c>
      <c r="D27" s="190" t="s">
        <v>623</v>
      </c>
    </row>
    <row r="28" spans="1:4" ht="15" customHeight="1" x14ac:dyDescent="0.3">
      <c r="A28" s="13"/>
      <c r="B28" s="188" t="s">
        <v>624</v>
      </c>
      <c r="C28" s="196" t="s">
        <v>24</v>
      </c>
      <c r="D28" s="190" t="s">
        <v>625</v>
      </c>
    </row>
    <row r="29" spans="1:4" ht="15" customHeight="1" x14ac:dyDescent="0.3">
      <c r="A29" s="13"/>
      <c r="B29" s="188" t="s">
        <v>626</v>
      </c>
      <c r="C29" s="196" t="s">
        <v>25</v>
      </c>
      <c r="D29" s="190" t="s">
        <v>627</v>
      </c>
    </row>
    <row r="30" spans="1:4" ht="15" customHeight="1" x14ac:dyDescent="0.3">
      <c r="A30" s="13"/>
      <c r="B30" s="188" t="s">
        <v>628</v>
      </c>
      <c r="C30" s="196" t="s">
        <v>26</v>
      </c>
      <c r="D30" s="190" t="s">
        <v>629</v>
      </c>
    </row>
    <row r="31" spans="1:4" ht="15" customHeight="1" x14ac:dyDescent="0.3">
      <c r="A31" s="13"/>
      <c r="B31" s="189" t="s">
        <v>630</v>
      </c>
      <c r="C31" s="196" t="s">
        <v>27</v>
      </c>
      <c r="D31" s="190" t="s">
        <v>631</v>
      </c>
    </row>
    <row r="32" spans="1:4" ht="15" customHeight="1" x14ac:dyDescent="0.3">
      <c r="A32" s="13"/>
      <c r="B32" s="189" t="s">
        <v>632</v>
      </c>
      <c r="C32" s="196" t="s">
        <v>28</v>
      </c>
      <c r="D32" s="190" t="s">
        <v>633</v>
      </c>
    </row>
    <row r="33" spans="1:4" ht="15" customHeight="1" x14ac:dyDescent="0.3">
      <c r="A33" s="13"/>
      <c r="B33" s="189" t="s">
        <v>634</v>
      </c>
      <c r="C33" s="196" t="s">
        <v>68</v>
      </c>
      <c r="D33" s="190" t="s">
        <v>635</v>
      </c>
    </row>
    <row r="34" spans="1:4" ht="15" customHeight="1" x14ac:dyDescent="0.3">
      <c r="A34" s="13"/>
      <c r="B34" s="188" t="s">
        <v>636</v>
      </c>
      <c r="C34" s="196" t="s">
        <v>69</v>
      </c>
      <c r="D34" s="190" t="s">
        <v>637</v>
      </c>
    </row>
    <row r="35" spans="1:4" ht="15" customHeight="1" x14ac:dyDescent="0.3">
      <c r="A35" s="13"/>
      <c r="B35" s="188" t="s">
        <v>638</v>
      </c>
      <c r="C35" s="196" t="s">
        <v>70</v>
      </c>
      <c r="D35" s="190" t="s">
        <v>639</v>
      </c>
    </row>
    <row r="36" spans="1:4" ht="15" customHeight="1" x14ac:dyDescent="0.3">
      <c r="A36" s="13"/>
      <c r="B36" s="188" t="s">
        <v>640</v>
      </c>
      <c r="C36" s="196" t="s">
        <v>71</v>
      </c>
      <c r="D36" s="190" t="s">
        <v>641</v>
      </c>
    </row>
    <row r="37" spans="1:4" ht="15" customHeight="1" x14ac:dyDescent="0.3">
      <c r="A37" s="13"/>
      <c r="B37" s="188" t="s">
        <v>642</v>
      </c>
      <c r="C37" s="196" t="s">
        <v>72</v>
      </c>
      <c r="D37" s="190" t="s">
        <v>643</v>
      </c>
    </row>
    <row r="38" spans="1:4" ht="6" customHeight="1" x14ac:dyDescent="0.3">
      <c r="A38" s="13"/>
      <c r="C38" s="200"/>
      <c r="D38" s="105"/>
    </row>
    <row r="39" spans="1:4" ht="15" customHeight="1" x14ac:dyDescent="0.25">
      <c r="A39" s="13"/>
      <c r="B39" s="191" t="s">
        <v>644</v>
      </c>
      <c r="C39" s="201"/>
      <c r="D39" s="192" t="s">
        <v>645</v>
      </c>
    </row>
    <row r="40" spans="1:4" ht="5.5" customHeight="1" x14ac:dyDescent="0.25">
      <c r="A40" s="13"/>
      <c r="B40" s="193"/>
      <c r="C40" s="202"/>
      <c r="D40" s="194"/>
    </row>
    <row r="41" spans="1:4" ht="15" customHeight="1" x14ac:dyDescent="0.3">
      <c r="A41" s="13"/>
      <c r="B41" s="188" t="s">
        <v>646</v>
      </c>
      <c r="C41" s="203" t="s">
        <v>163</v>
      </c>
      <c r="D41" s="190" t="s">
        <v>647</v>
      </c>
    </row>
    <row r="42" spans="1:4" ht="15" customHeight="1" x14ac:dyDescent="0.3">
      <c r="A42" s="13"/>
      <c r="B42" s="188" t="s">
        <v>648</v>
      </c>
      <c r="C42" s="203" t="s">
        <v>391</v>
      </c>
      <c r="D42" s="190" t="s">
        <v>649</v>
      </c>
    </row>
    <row r="43" spans="1:4" ht="15" customHeight="1" x14ac:dyDescent="0.3">
      <c r="A43" s="13"/>
      <c r="B43" s="188" t="s">
        <v>650</v>
      </c>
      <c r="C43" s="203" t="s">
        <v>392</v>
      </c>
      <c r="D43" s="190" t="s">
        <v>651</v>
      </c>
    </row>
    <row r="44" spans="1:4" ht="15" customHeight="1" x14ac:dyDescent="0.3">
      <c r="A44" s="13"/>
      <c r="B44" s="188" t="s">
        <v>652</v>
      </c>
      <c r="C44" s="203" t="s">
        <v>393</v>
      </c>
      <c r="D44" s="190" t="s">
        <v>653</v>
      </c>
    </row>
    <row r="45" spans="1:4" ht="15" customHeight="1" x14ac:dyDescent="0.3">
      <c r="A45" s="13"/>
      <c r="B45" s="188" t="s">
        <v>654</v>
      </c>
      <c r="C45" s="203" t="s">
        <v>394</v>
      </c>
      <c r="D45" s="190" t="s">
        <v>655</v>
      </c>
    </row>
    <row r="46" spans="1:4" ht="15" customHeight="1" x14ac:dyDescent="0.3">
      <c r="A46" s="13"/>
      <c r="B46" s="188" t="s">
        <v>656</v>
      </c>
      <c r="C46" s="203" t="s">
        <v>395</v>
      </c>
      <c r="D46" s="190" t="s">
        <v>657</v>
      </c>
    </row>
    <row r="47" spans="1:4" ht="15" customHeight="1" x14ac:dyDescent="0.3">
      <c r="A47" s="13"/>
      <c r="B47" s="188" t="s">
        <v>658</v>
      </c>
      <c r="C47" s="203" t="s">
        <v>396</v>
      </c>
      <c r="D47" s="190" t="s">
        <v>659</v>
      </c>
    </row>
    <row r="48" spans="1:4" ht="15" customHeight="1" x14ac:dyDescent="0.3">
      <c r="A48" s="13"/>
      <c r="B48" s="188" t="s">
        <v>660</v>
      </c>
      <c r="C48" s="203" t="s">
        <v>397</v>
      </c>
      <c r="D48" s="190" t="s">
        <v>661</v>
      </c>
    </row>
    <row r="49" spans="1:4" ht="15" customHeight="1" x14ac:dyDescent="0.3">
      <c r="A49" s="13"/>
      <c r="B49" s="188" t="s">
        <v>662</v>
      </c>
      <c r="C49" s="203" t="s">
        <v>398</v>
      </c>
      <c r="D49" s="190" t="s">
        <v>663</v>
      </c>
    </row>
    <row r="50" spans="1:4" ht="15" customHeight="1" x14ac:dyDescent="0.3">
      <c r="A50" s="13"/>
      <c r="B50" s="188" t="s">
        <v>664</v>
      </c>
      <c r="C50" s="203" t="s">
        <v>399</v>
      </c>
      <c r="D50" s="190" t="s">
        <v>665</v>
      </c>
    </row>
    <row r="51" spans="1:4" ht="15" customHeight="1" x14ac:dyDescent="0.3">
      <c r="A51" s="288"/>
      <c r="B51" s="188" t="s">
        <v>666</v>
      </c>
      <c r="C51" s="203" t="s">
        <v>400</v>
      </c>
      <c r="D51" s="190" t="s">
        <v>667</v>
      </c>
    </row>
    <row r="52" spans="1:4" ht="15" customHeight="1" x14ac:dyDescent="0.3">
      <c r="A52" s="289"/>
      <c r="B52" s="290" t="s">
        <v>683</v>
      </c>
      <c r="C52" s="203" t="s">
        <v>401</v>
      </c>
      <c r="D52" s="190" t="s">
        <v>668</v>
      </c>
    </row>
    <row r="53" spans="1:4" ht="15" customHeight="1" x14ac:dyDescent="0.3">
      <c r="A53" s="13"/>
      <c r="B53" s="188" t="s">
        <v>669</v>
      </c>
      <c r="C53" s="203" t="s">
        <v>402</v>
      </c>
      <c r="D53" s="190" t="s">
        <v>670</v>
      </c>
    </row>
    <row r="54" spans="1:4" ht="15" customHeight="1" x14ac:dyDescent="0.3">
      <c r="A54" s="13"/>
      <c r="B54" s="188" t="s">
        <v>671</v>
      </c>
      <c r="C54" s="203" t="s">
        <v>403</v>
      </c>
      <c r="D54" s="190" t="s">
        <v>672</v>
      </c>
    </row>
    <row r="55" spans="1:4" ht="15" customHeight="1" x14ac:dyDescent="0.3">
      <c r="A55" s="13"/>
      <c r="B55" s="188" t="s">
        <v>673</v>
      </c>
      <c r="C55" s="203" t="s">
        <v>404</v>
      </c>
      <c r="D55" s="190" t="s">
        <v>674</v>
      </c>
    </row>
    <row r="56" spans="1:4" ht="15" customHeight="1" x14ac:dyDescent="0.3">
      <c r="A56" s="13"/>
      <c r="B56" s="188" t="s">
        <v>675</v>
      </c>
      <c r="C56" s="203" t="s">
        <v>405</v>
      </c>
      <c r="D56" s="190" t="s">
        <v>676</v>
      </c>
    </row>
    <row r="57" spans="1:4" ht="12" x14ac:dyDescent="0.3">
      <c r="A57" s="13"/>
      <c r="C57" s="203"/>
    </row>
    <row r="58" spans="1:4" x14ac:dyDescent="0.25">
      <c r="A58" s="13"/>
    </row>
    <row r="59" spans="1:4" x14ac:dyDescent="0.25">
      <c r="A59" s="13"/>
    </row>
    <row r="60" spans="1:4" x14ac:dyDescent="0.25">
      <c r="A60" s="13"/>
    </row>
    <row r="61" spans="1:4" x14ac:dyDescent="0.25">
      <c r="A61" s="13"/>
    </row>
    <row r="62" spans="1:4" x14ac:dyDescent="0.25">
      <c r="A62" s="13"/>
    </row>
    <row r="63" spans="1:4" x14ac:dyDescent="0.25">
      <c r="A63" s="13"/>
    </row>
    <row r="64" spans="1:4" x14ac:dyDescent="0.25">
      <c r="A64" s="13"/>
    </row>
    <row r="65" spans="1:1" x14ac:dyDescent="0.25">
      <c r="A65" s="13"/>
    </row>
    <row r="66" spans="1:1" x14ac:dyDescent="0.25">
      <c r="A66" s="13"/>
    </row>
    <row r="67" spans="1:1" x14ac:dyDescent="0.25">
      <c r="A67" s="13"/>
    </row>
    <row r="68" spans="1:1" x14ac:dyDescent="0.25">
      <c r="A68" s="13"/>
    </row>
    <row r="69" spans="1:1" x14ac:dyDescent="0.25">
      <c r="A69" s="13"/>
    </row>
    <row r="70" spans="1:1" x14ac:dyDescent="0.25">
      <c r="A70" s="13"/>
    </row>
    <row r="71" spans="1:1" x14ac:dyDescent="0.25">
      <c r="A71" s="13"/>
    </row>
    <row r="72" spans="1:1" x14ac:dyDescent="0.25">
      <c r="A72" s="13"/>
    </row>
    <row r="73" spans="1:1" x14ac:dyDescent="0.25">
      <c r="A73" s="13"/>
    </row>
    <row r="74" spans="1:1" x14ac:dyDescent="0.25">
      <c r="A74" s="13"/>
    </row>
    <row r="75" spans="1:1" x14ac:dyDescent="0.25">
      <c r="A75" s="13"/>
    </row>
    <row r="76" spans="1:1" x14ac:dyDescent="0.25">
      <c r="A76" s="13"/>
    </row>
    <row r="77" spans="1:1" x14ac:dyDescent="0.25">
      <c r="A77" s="13"/>
    </row>
    <row r="78" spans="1:1" x14ac:dyDescent="0.25">
      <c r="A78" s="13"/>
    </row>
    <row r="79" spans="1:1" x14ac:dyDescent="0.25">
      <c r="A79" s="13"/>
    </row>
    <row r="80" spans="1:1" x14ac:dyDescent="0.25">
      <c r="A80" s="13"/>
    </row>
    <row r="81" spans="1:1" x14ac:dyDescent="0.25">
      <c r="A81" s="13"/>
    </row>
    <row r="82" spans="1:1" x14ac:dyDescent="0.25">
      <c r="A82" s="13"/>
    </row>
    <row r="83" spans="1:1" x14ac:dyDescent="0.25">
      <c r="A83" s="13"/>
    </row>
    <row r="84" spans="1:1" x14ac:dyDescent="0.25">
      <c r="A84" s="13"/>
    </row>
    <row r="85" spans="1:1" x14ac:dyDescent="0.25">
      <c r="A85" s="13"/>
    </row>
    <row r="86" spans="1:1" x14ac:dyDescent="0.25">
      <c r="A86" s="13"/>
    </row>
    <row r="87" spans="1:1" x14ac:dyDescent="0.25">
      <c r="A87" s="13"/>
    </row>
    <row r="88" spans="1:1" x14ac:dyDescent="0.25">
      <c r="A88" s="13"/>
    </row>
    <row r="89" spans="1:1" x14ac:dyDescent="0.25">
      <c r="A89" s="13"/>
    </row>
    <row r="90" spans="1:1" x14ac:dyDescent="0.25">
      <c r="A90" s="13"/>
    </row>
    <row r="91" spans="1:1" x14ac:dyDescent="0.25">
      <c r="A91" s="13"/>
    </row>
    <row r="92" spans="1:1" x14ac:dyDescent="0.25">
      <c r="A92" s="13"/>
    </row>
    <row r="93" spans="1:1" x14ac:dyDescent="0.25">
      <c r="A93" s="13"/>
    </row>
    <row r="94" spans="1:1" x14ac:dyDescent="0.25">
      <c r="A94" s="13"/>
    </row>
    <row r="95" spans="1:1" x14ac:dyDescent="0.25">
      <c r="A95" s="13"/>
    </row>
    <row r="96" spans="1:1" x14ac:dyDescent="0.25">
      <c r="A96" s="13"/>
    </row>
    <row r="97" spans="1:1" x14ac:dyDescent="0.25">
      <c r="A97" s="13"/>
    </row>
    <row r="98" spans="1:1" x14ac:dyDescent="0.25">
      <c r="A98" s="13"/>
    </row>
    <row r="99" spans="1:1" x14ac:dyDescent="0.25">
      <c r="A99" s="13"/>
    </row>
    <row r="100" spans="1:1" x14ac:dyDescent="0.25">
      <c r="A100" s="13"/>
    </row>
    <row r="101" spans="1:1" x14ac:dyDescent="0.25">
      <c r="A101" s="13"/>
    </row>
    <row r="102" spans="1:1" x14ac:dyDescent="0.25">
      <c r="A102" s="13"/>
    </row>
    <row r="103" spans="1:1" x14ac:dyDescent="0.25">
      <c r="A103" s="13"/>
    </row>
    <row r="104" spans="1:1" x14ac:dyDescent="0.25">
      <c r="A104" s="13"/>
    </row>
    <row r="105" spans="1:1" x14ac:dyDescent="0.25">
      <c r="A105" s="13"/>
    </row>
    <row r="106" spans="1:1" x14ac:dyDescent="0.25">
      <c r="A106" s="13"/>
    </row>
    <row r="107" spans="1:1" x14ac:dyDescent="0.25">
      <c r="A107" s="13"/>
    </row>
    <row r="108" spans="1:1" x14ac:dyDescent="0.25">
      <c r="A108" s="13"/>
    </row>
    <row r="109" spans="1:1" x14ac:dyDescent="0.25">
      <c r="A109" s="13"/>
    </row>
    <row r="110" spans="1:1" x14ac:dyDescent="0.25">
      <c r="A110" s="13"/>
    </row>
    <row r="111" spans="1:1" x14ac:dyDescent="0.25">
      <c r="A111" s="13"/>
    </row>
  </sheetData>
  <phoneticPr fontId="5" type="noConversion"/>
  <hyperlinks>
    <hyperlink ref="C6" location="'Metadata '!A1" display="Metadata" xr:uid="{CF157346-8050-476C-9DC6-95FCBA1AFAD9}"/>
    <hyperlink ref="C12" location="'Table 1'!A1" display="Table 1" xr:uid="{CB5D0B37-7F69-4DEF-A1E0-FFBB20657A6F}"/>
    <hyperlink ref="C30" location="'Table 19'!A1" display="Table 19" xr:uid="{4EB13529-1F09-44A4-8F9A-B9B6A151966D}"/>
    <hyperlink ref="C29" location="'Table 18'!A1" display="Table 18" xr:uid="{801D5865-79AF-4DA0-94D3-D1D0B09A7D21}"/>
    <hyperlink ref="C28" location="'Table 17'!A1" display="Table 17" xr:uid="{D1C959AC-8F78-450D-A7FF-6617610F0152}"/>
    <hyperlink ref="C27" location="'Table 16'!A1" display="Table 16" xr:uid="{6D856AD7-4237-418F-B47F-F3D0F959D1F9}"/>
    <hyperlink ref="C26" location="'Table 15'!A1" display="Table 15" xr:uid="{CC0D74F4-99EA-40E0-AEA9-BDF2BF79AFE6}"/>
    <hyperlink ref="C25" location="'Table 14'!A1" display="Table 14" xr:uid="{E3D1E237-24E1-4D18-A627-BD5645677259}"/>
    <hyperlink ref="C24" location="'Table 13'!A1" display="Table 13" xr:uid="{58684E19-0897-4484-897C-5A7CFC0CA854}"/>
    <hyperlink ref="C23" location="'Table 12'!A1" display="Table 12" xr:uid="{575D77C0-F0DF-4ACA-B33E-7B5D6A9AA86D}"/>
    <hyperlink ref="C22" location="'Table 11'!A1" display="Table 11" xr:uid="{5C0F7080-6D2D-4D87-9E27-49DE475583EE}"/>
    <hyperlink ref="C21" location="'Table 10'!A1" display="Table 10" xr:uid="{EE6E5BE2-50DB-43E7-BCE0-24A1E2FEAD71}"/>
    <hyperlink ref="C20" location="'Table 9'!A1" display="Table 9" xr:uid="{D97145EB-677E-48C5-BC91-A754279EAF3A}"/>
    <hyperlink ref="C19" location="'Table 8'!A1" display="Table 8" xr:uid="{484E34E2-263C-44A8-921E-8D88B47A9EF8}"/>
    <hyperlink ref="C18" location="'Table 7'!A1" display="Table 7" xr:uid="{7715BFD9-463A-4E84-9CE5-384CBACD0839}"/>
    <hyperlink ref="C17" location="'Table 6'!A1" display="Table 6" xr:uid="{5226AEB5-A325-4E6D-9697-1032FC522A84}"/>
    <hyperlink ref="C16" location="'Table 5'!A1" display="Table 5" xr:uid="{847D2270-1B0F-4114-874C-4AAA237F38CE}"/>
    <hyperlink ref="C15" location="'Table 4'!A1" display="Table 4" xr:uid="{F652C3A9-51E3-4E79-9E4B-29DA6FCD42C1}"/>
    <hyperlink ref="C14" location="'Table 3'!A1" display="Table 3" xr:uid="{DB5F3597-150E-4B3B-BCFD-C805F7219881}"/>
    <hyperlink ref="C13" location="'Table 2'!A1" display="Table 2" xr:uid="{966DF39D-06C3-421D-962A-E2F23AEF05DF}"/>
    <hyperlink ref="C31" location="'Table 20'!A1" display="Table 20" xr:uid="{6CA98842-DC2B-4CCB-80D6-F398238EB9D6}"/>
    <hyperlink ref="C32" location="'Table 21'!A1" display="Table 21" xr:uid="{9ABD14EC-6B23-49B2-B518-22BF35BFB5F3}"/>
    <hyperlink ref="C33" location="'Table 22'!A1" display="Table 22" xr:uid="{71557F7E-BC95-4DE4-A8B6-9A155DFDAF24}"/>
    <hyperlink ref="C34" location="'Table 23'!A1" display="Table 23" xr:uid="{FAD7016E-36C4-4251-BC48-77706877468E}"/>
    <hyperlink ref="C35" location="'Table 24'!A1" display="Table 24" xr:uid="{C7BFAE75-3778-4347-99D3-616B2FF4A86B}"/>
    <hyperlink ref="C36" location="'Table 25'!A1" display="Table 25" xr:uid="{AD85B1C9-1D6F-4976-93FE-3ED66EE2B2FF}"/>
    <hyperlink ref="C37" location="'Table 26'!A1" display="Table 26" xr:uid="{444D2CF0-861D-4EB1-8EE0-F9F54D506F2C}"/>
    <hyperlink ref="C41" location="'Table 27'!A1" display="'Table 27'!A1" xr:uid="{87C82B6F-E6E1-4669-90DD-CB81E8B247D3}"/>
    <hyperlink ref="C42" location="'Table 28'!A1" display="'Table 28'!A1" xr:uid="{A2251901-5634-4FD0-929D-637D47574C7A}"/>
    <hyperlink ref="C43" location="'Table 29'!A1" display="'Table 29'!A1" xr:uid="{691850ED-EC94-496C-A157-3128093D1B25}"/>
    <hyperlink ref="C44" location="'Table 30'!A1" display="'Table 30'!A1" xr:uid="{5230971A-9852-46DA-8A41-85471D3C38E4}"/>
    <hyperlink ref="C45" location="'Table 31'!A1" display="'Table 31'!A1" xr:uid="{68F2F782-A1B4-4882-82A0-6AC93AEAE5D9}"/>
    <hyperlink ref="C46" location="'Table 32'!A1" display="'Table 32'!A1" xr:uid="{3CB7EC94-934E-4392-BCF4-8AAC55A62662}"/>
    <hyperlink ref="C47" location="'Table 33'!A1" display="'Table 33'!A1" xr:uid="{B58A5410-EF4A-486E-AB0B-4395B1CB9D8C}"/>
    <hyperlink ref="C48" location="'Table 34'!A1" display="'Table 34'!A1" xr:uid="{FEB5FC6B-5F8A-44D4-A994-17A6FFA82E6B}"/>
    <hyperlink ref="C49" location="'Table 35'!A1" display="'Table 35'!A1" xr:uid="{D126E7FB-5150-44AA-9E6C-C100859EEBE9}"/>
    <hyperlink ref="C50" location="'Table 36'!A1" display="'Table 36'!A1" xr:uid="{03BDFD6C-66E5-4D43-B2C1-B4A0F8539E47}"/>
    <hyperlink ref="C51" location="'Table 37'!A1" display="'Table 37'!A1" xr:uid="{F3549AAE-039E-4CB7-8727-D2055D0261A0}"/>
    <hyperlink ref="C52" location="'Table 38'!A1" display="'Table 38'!A1" xr:uid="{EDD9155C-ED50-4B7A-8202-7FE9AD461BB0}"/>
    <hyperlink ref="C53" location="'Table 39'!A1" display="'Table 39'!A1" xr:uid="{E1D4190D-2862-4F7F-B98D-12BFECE83702}"/>
    <hyperlink ref="C54" location="'Table 40'!A1" display="'Table 40'!A1" xr:uid="{84A35FC2-89FD-4D78-96F9-FFC7125C6B15}"/>
    <hyperlink ref="C55" location="'Table 41'!A1" display="'Table 41'!A1" xr:uid="{51AA33BE-4903-4083-9BA4-CB743AC808FC}"/>
    <hyperlink ref="C56" location="'Table 42'!A1" display="'Table 42'!A1" xr:uid="{8F2B94FC-A67E-49CC-955D-51F39050D1A2}"/>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sheetPr>
    <tabColor rgb="FF00B050"/>
  </sheetPr>
  <dimension ref="A1:I17"/>
  <sheetViews>
    <sheetView showGridLines="0" zoomScale="85" zoomScaleNormal="85" workbookViewId="0">
      <selection activeCell="G30" sqref="G30"/>
    </sheetView>
  </sheetViews>
  <sheetFormatPr defaultColWidth="8.7265625" defaultRowHeight="10" x14ac:dyDescent="0.2"/>
  <cols>
    <col min="1" max="1" width="8.7265625" style="4"/>
    <col min="2" max="2" width="45.54296875" style="4" customWidth="1"/>
    <col min="3" max="6" width="11.81640625" style="4" customWidth="1"/>
    <col min="7" max="7" width="45.54296875" style="4" customWidth="1"/>
    <col min="8" max="9" width="14.54296875" style="4" bestFit="1" customWidth="1"/>
    <col min="10" max="16384" width="8.7265625" style="4"/>
  </cols>
  <sheetData>
    <row r="1" spans="1:8" ht="14.5" x14ac:dyDescent="0.35">
      <c r="A1" s="104" t="s">
        <v>164</v>
      </c>
    </row>
    <row r="2" spans="1:8" ht="14" x14ac:dyDescent="0.2">
      <c r="B2" s="5" t="s">
        <v>447</v>
      </c>
      <c r="C2" s="6"/>
      <c r="D2" s="6"/>
      <c r="E2" s="6"/>
      <c r="F2" s="6"/>
      <c r="G2" s="47" t="s">
        <v>446</v>
      </c>
    </row>
    <row r="3" spans="1:8" ht="10.5" x14ac:dyDescent="0.2">
      <c r="B3" s="3" t="s">
        <v>127</v>
      </c>
      <c r="C3" s="6"/>
      <c r="D3" s="6"/>
      <c r="E3" s="6"/>
      <c r="F3" s="6"/>
      <c r="G3" s="48" t="s">
        <v>100</v>
      </c>
    </row>
    <row r="4" spans="1:8" ht="5.15" customHeight="1" x14ac:dyDescent="0.2">
      <c r="B4" s="8"/>
      <c r="C4" s="6"/>
      <c r="D4" s="6"/>
      <c r="E4" s="6"/>
      <c r="F4" s="6"/>
    </row>
    <row r="5" spans="1:8" ht="14.5" customHeight="1" x14ac:dyDescent="0.2">
      <c r="B5" s="15" t="s">
        <v>132</v>
      </c>
      <c r="C5" s="87" t="s">
        <v>84</v>
      </c>
      <c r="D5" s="88" t="s">
        <v>85</v>
      </c>
      <c r="E5" s="89" t="s">
        <v>86</v>
      </c>
      <c r="F5" s="89" t="s">
        <v>83</v>
      </c>
      <c r="G5" s="16" t="s">
        <v>131</v>
      </c>
      <c r="H5" s="7"/>
    </row>
    <row r="6" spans="1:8" ht="21" x14ac:dyDescent="0.2">
      <c r="B6" s="17"/>
      <c r="C6" s="71" t="s">
        <v>34</v>
      </c>
      <c r="D6" s="72" t="s">
        <v>35</v>
      </c>
      <c r="E6" s="70" t="s">
        <v>36</v>
      </c>
      <c r="F6" s="70" t="s">
        <v>10</v>
      </c>
      <c r="G6" s="16"/>
      <c r="H6" s="7"/>
    </row>
    <row r="7" spans="1:8" ht="13.9" customHeight="1" x14ac:dyDescent="0.2">
      <c r="B7" s="22" t="s">
        <v>10</v>
      </c>
      <c r="C7" s="263">
        <f>SUM(C8:C13)</f>
        <v>21594.350000000002</v>
      </c>
      <c r="D7" s="263">
        <f>SUM(D8:D13)</f>
        <v>149408.80000000002</v>
      </c>
      <c r="E7" s="263">
        <f>SUM(E8:E13)</f>
        <v>31821.629999999997</v>
      </c>
      <c r="F7" s="263">
        <f>SUM(F8:F13)</f>
        <v>202824.78000000003</v>
      </c>
      <c r="G7" s="46" t="s">
        <v>83</v>
      </c>
      <c r="H7" s="7"/>
    </row>
    <row r="8" spans="1:8" ht="13.9" customHeight="1" x14ac:dyDescent="0.2">
      <c r="B8" s="20" t="s">
        <v>44</v>
      </c>
      <c r="C8" s="264">
        <v>13562.600000000004</v>
      </c>
      <c r="D8" s="264">
        <v>69708.820000000007</v>
      </c>
      <c r="E8" s="264">
        <v>14755.25</v>
      </c>
      <c r="F8" s="264">
        <f t="shared" ref="F8:F13" si="0">SUM(C8:E8)</f>
        <v>98026.670000000013</v>
      </c>
      <c r="G8" s="107" t="s">
        <v>97</v>
      </c>
    </row>
    <row r="9" spans="1:8" ht="13.9" customHeight="1" x14ac:dyDescent="0.2">
      <c r="B9" s="21" t="s">
        <v>45</v>
      </c>
      <c r="C9" s="265">
        <v>3570.3499999999995</v>
      </c>
      <c r="D9" s="265">
        <v>64606.59</v>
      </c>
      <c r="E9" s="265">
        <v>11748.32</v>
      </c>
      <c r="F9" s="266">
        <f t="shared" si="0"/>
        <v>79925.260000000009</v>
      </c>
      <c r="G9" s="77" t="s">
        <v>98</v>
      </c>
    </row>
    <row r="10" spans="1:8" ht="13.9" customHeight="1" x14ac:dyDescent="0.2">
      <c r="B10" s="20" t="s">
        <v>46</v>
      </c>
      <c r="C10" s="264">
        <v>391.6</v>
      </c>
      <c r="D10" s="264">
        <v>3323.2900000000004</v>
      </c>
      <c r="E10" s="264">
        <v>1108.96</v>
      </c>
      <c r="F10" s="264">
        <f t="shared" si="0"/>
        <v>4823.8500000000004</v>
      </c>
      <c r="G10" s="107" t="s">
        <v>406</v>
      </c>
    </row>
    <row r="11" spans="1:8" ht="13.9" customHeight="1" x14ac:dyDescent="0.2">
      <c r="B11" s="21" t="s">
        <v>512</v>
      </c>
      <c r="C11" s="265">
        <v>4069.7999999999997</v>
      </c>
      <c r="D11" s="265">
        <v>41</v>
      </c>
      <c r="E11" s="265">
        <v>6.8</v>
      </c>
      <c r="F11" s="265">
        <f t="shared" si="0"/>
        <v>4117.5999999999995</v>
      </c>
      <c r="G11" s="77" t="s">
        <v>514</v>
      </c>
    </row>
    <row r="12" spans="1:8" ht="13.9" customHeight="1" x14ac:dyDescent="0.2">
      <c r="B12" s="20" t="s">
        <v>513</v>
      </c>
      <c r="C12" s="292">
        <v>0</v>
      </c>
      <c r="D12" s="264">
        <v>192.2</v>
      </c>
      <c r="E12" s="264">
        <v>0.8</v>
      </c>
      <c r="F12" s="264">
        <f t="shared" si="0"/>
        <v>193</v>
      </c>
      <c r="G12" s="107" t="s">
        <v>515</v>
      </c>
    </row>
    <row r="13" spans="1:8" ht="13.9" customHeight="1" x14ac:dyDescent="0.2">
      <c r="B13" s="21" t="s">
        <v>13</v>
      </c>
      <c r="C13" s="293">
        <v>0</v>
      </c>
      <c r="D13" s="266">
        <v>11536.9</v>
      </c>
      <c r="E13" s="266">
        <v>4201.5</v>
      </c>
      <c r="F13" s="266">
        <f t="shared" si="0"/>
        <v>15738.4</v>
      </c>
      <c r="G13" s="77" t="s">
        <v>99</v>
      </c>
    </row>
    <row r="14" spans="1:8" x14ac:dyDescent="0.2">
      <c r="B14" s="23"/>
      <c r="C14" s="1"/>
      <c r="D14" s="1"/>
      <c r="E14" s="1"/>
      <c r="F14" s="1"/>
      <c r="G14" s="1"/>
    </row>
    <row r="15" spans="1:8" x14ac:dyDescent="0.2">
      <c r="B15" s="10" t="s">
        <v>50</v>
      </c>
      <c r="C15" s="65"/>
      <c r="D15" s="65"/>
      <c r="E15" s="65"/>
      <c r="F15" s="65"/>
      <c r="G15" s="45" t="s">
        <v>82</v>
      </c>
    </row>
    <row r="16" spans="1:8" ht="15.65" customHeight="1" x14ac:dyDescent="0.2">
      <c r="B16" s="10" t="s">
        <v>680</v>
      </c>
      <c r="G16" s="291" t="s">
        <v>582</v>
      </c>
    </row>
    <row r="17" spans="2:9" ht="14.5" x14ac:dyDescent="0.35">
      <c r="B17" s="74" t="s">
        <v>426</v>
      </c>
      <c r="D17" s="74"/>
      <c r="G17" s="74" t="s">
        <v>427</v>
      </c>
      <c r="I17" s="74"/>
    </row>
  </sheetData>
  <hyperlinks>
    <hyperlink ref="A1" location="Index!A1" display="Index!A1" xr:uid="{8098AE0C-5A49-45A5-A9F0-15E318F83125}"/>
    <hyperlink ref="B17" location="Enquiries!A1" display="Contact us for media support and coordination." xr:uid="{7D6AE5D5-41C4-4D09-9525-79D7C60855DF}"/>
    <hyperlink ref="G17" location="Enquiries!A1" display="للنشر الإعلامي يُرجى التواصل معنا للدعم والتنسيق." xr:uid="{DED6BA93-A367-4B20-9C7F-C470EE703A5E}"/>
  </hyperlinks>
  <pageMargins left="0.7" right="0.7" top="0.75" bottom="0.75" header="0.3" footer="0.3"/>
  <pageSetup orientation="portrait" r:id="rId1"/>
  <headerFooter>
    <oddFooter>&amp;C_x000D_&amp;1#&amp;"Aptos"&amp;11&amp;K000000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09DF-23EE-4ABF-A34A-B7CF763BA275}">
  <sheetPr>
    <tabColor rgb="FF42A360"/>
  </sheetPr>
  <dimension ref="A1:J35"/>
  <sheetViews>
    <sheetView showGridLines="0" zoomScaleNormal="100" workbookViewId="0">
      <selection activeCell="E20" sqref="E20"/>
    </sheetView>
  </sheetViews>
  <sheetFormatPr defaultColWidth="8.7265625" defaultRowHeight="10" x14ac:dyDescent="0.2"/>
  <cols>
    <col min="1" max="1" width="8.7265625" style="4"/>
    <col min="2" max="2" width="45.54296875" style="4" customWidth="1"/>
    <col min="3" max="3" width="14" style="4" customWidth="1"/>
    <col min="4" max="4" width="14.453125" style="4" customWidth="1"/>
    <col min="5" max="5" width="14.1796875" style="4" customWidth="1"/>
    <col min="6" max="6" width="13.453125" style="4" customWidth="1"/>
    <col min="7" max="7" width="45.54296875" style="4" customWidth="1"/>
    <col min="8" max="8" width="14.54296875" style="4" bestFit="1" customWidth="1"/>
    <col min="9" max="9" width="31.7265625" style="4" customWidth="1"/>
    <col min="10" max="10" width="14.54296875" style="4" bestFit="1" customWidth="1"/>
    <col min="11" max="16384" width="8.7265625" style="4"/>
  </cols>
  <sheetData>
    <row r="1" spans="1:8" ht="14.5" x14ac:dyDescent="0.35">
      <c r="A1" s="104" t="s">
        <v>164</v>
      </c>
    </row>
    <row r="2" spans="1:8" ht="14" x14ac:dyDescent="0.2">
      <c r="B2" s="5" t="s">
        <v>449</v>
      </c>
      <c r="C2" s="6"/>
      <c r="D2" s="6"/>
      <c r="E2" s="6"/>
      <c r="F2" s="6"/>
      <c r="G2" s="47" t="s">
        <v>448</v>
      </c>
    </row>
    <row r="3" spans="1:8" ht="10.5" x14ac:dyDescent="0.2">
      <c r="B3" s="3" t="s">
        <v>47</v>
      </c>
      <c r="C3" s="6"/>
      <c r="D3" s="6"/>
      <c r="E3" s="6"/>
      <c r="F3" s="6"/>
      <c r="G3" s="48" t="s">
        <v>101</v>
      </c>
    </row>
    <row r="4" spans="1:8" ht="5.15" customHeight="1" x14ac:dyDescent="0.2">
      <c r="B4" s="8"/>
      <c r="C4" s="6"/>
      <c r="D4" s="6"/>
      <c r="E4" s="6"/>
      <c r="F4" s="6"/>
    </row>
    <row r="5" spans="1:8" ht="14.5" customHeight="1" x14ac:dyDescent="0.2">
      <c r="B5" s="15" t="s">
        <v>132</v>
      </c>
      <c r="C5" s="87" t="s">
        <v>84</v>
      </c>
      <c r="D5" s="88" t="s">
        <v>85</v>
      </c>
      <c r="E5" s="89" t="s">
        <v>86</v>
      </c>
      <c r="F5" s="89" t="s">
        <v>83</v>
      </c>
      <c r="G5" s="16" t="s">
        <v>131</v>
      </c>
      <c r="H5" s="7"/>
    </row>
    <row r="6" spans="1:8" ht="21" x14ac:dyDescent="0.2">
      <c r="B6" s="17"/>
      <c r="C6" s="71" t="s">
        <v>34</v>
      </c>
      <c r="D6" s="72" t="s">
        <v>35</v>
      </c>
      <c r="E6" s="70" t="s">
        <v>36</v>
      </c>
      <c r="F6" s="70" t="s">
        <v>10</v>
      </c>
      <c r="G6" s="16"/>
      <c r="H6" s="7"/>
    </row>
    <row r="7" spans="1:8" ht="13.9" customHeight="1" x14ac:dyDescent="0.2">
      <c r="B7" s="22" t="s">
        <v>10</v>
      </c>
      <c r="C7" s="294">
        <f>SUM(C8:C13)</f>
        <v>33190.142973806222</v>
      </c>
      <c r="D7" s="267">
        <f>SUM(D8:D13)</f>
        <v>225038.26087040186</v>
      </c>
      <c r="E7" s="267">
        <f>SUM(E8:E13)</f>
        <v>50206.401623303478</v>
      </c>
      <c r="F7" s="267">
        <f>SUM(F8:F13)</f>
        <v>308434.80546751159</v>
      </c>
      <c r="G7" s="46" t="s">
        <v>83</v>
      </c>
      <c r="H7" s="7"/>
    </row>
    <row r="8" spans="1:8" ht="13.9" customHeight="1" x14ac:dyDescent="0.2">
      <c r="B8" s="20" t="s">
        <v>44</v>
      </c>
      <c r="C8" s="295">
        <v>17959.428217005701</v>
      </c>
      <c r="D8" s="268">
        <v>92310.212918581441</v>
      </c>
      <c r="E8" s="268">
        <v>19538.934819229809</v>
      </c>
      <c r="F8" s="268">
        <f t="shared" ref="F8:F13" si="0">SUM(C8:E8)</f>
        <v>129808.57595481694</v>
      </c>
      <c r="G8" s="107" t="s">
        <v>97</v>
      </c>
    </row>
    <row r="9" spans="1:8" ht="13.9" customHeight="1" x14ac:dyDescent="0.2">
      <c r="B9" s="21" t="s">
        <v>45</v>
      </c>
      <c r="C9" s="296">
        <v>5267.5241584204123</v>
      </c>
      <c r="D9" s="269">
        <v>95362.971951761661</v>
      </c>
      <c r="E9" s="269">
        <v>17341.064803227764</v>
      </c>
      <c r="F9" s="269">
        <f t="shared" si="0"/>
        <v>117971.56091340985</v>
      </c>
      <c r="G9" s="77" t="s">
        <v>98</v>
      </c>
    </row>
    <row r="10" spans="1:8" ht="13.9" customHeight="1" x14ac:dyDescent="0.2">
      <c r="B10" s="20" t="s">
        <v>46</v>
      </c>
      <c r="C10" s="295">
        <f>19+1232.17</f>
        <v>1251.17</v>
      </c>
      <c r="D10" s="268">
        <f>758.14+11598.44</f>
        <v>12356.58</v>
      </c>
      <c r="E10" s="268">
        <v>4322.45</v>
      </c>
      <c r="F10" s="268">
        <f t="shared" si="0"/>
        <v>17930.2</v>
      </c>
      <c r="G10" s="107" t="s">
        <v>406</v>
      </c>
    </row>
    <row r="11" spans="1:8" ht="13.9" customHeight="1" x14ac:dyDescent="0.2">
      <c r="B11" s="21" t="s">
        <v>512</v>
      </c>
      <c r="C11" s="297">
        <v>0</v>
      </c>
      <c r="D11" s="265">
        <v>54.293254851564534</v>
      </c>
      <c r="E11" s="265">
        <v>9.0047349509911907</v>
      </c>
      <c r="F11" s="265">
        <f t="shared" si="0"/>
        <v>63.297989802555726</v>
      </c>
      <c r="G11" s="77" t="s">
        <v>514</v>
      </c>
    </row>
    <row r="12" spans="1:8" ht="13.9" customHeight="1" x14ac:dyDescent="0.2">
      <c r="B12" s="20" t="s">
        <v>513</v>
      </c>
      <c r="C12" s="298">
        <v>0</v>
      </c>
      <c r="D12" s="264">
        <v>254.51618493830983</v>
      </c>
      <c r="E12" s="264">
        <v>1.0593805824695519</v>
      </c>
      <c r="F12" s="264">
        <f t="shared" si="0"/>
        <v>255.57556552077938</v>
      </c>
      <c r="G12" s="107" t="s">
        <v>515</v>
      </c>
    </row>
    <row r="13" spans="1:8" ht="13.9" customHeight="1" x14ac:dyDescent="0.2">
      <c r="B13" s="21" t="s">
        <v>13</v>
      </c>
      <c r="C13" s="296">
        <v>8712.0205983801043</v>
      </c>
      <c r="D13" s="269">
        <v>24699.686560268885</v>
      </c>
      <c r="E13" s="269">
        <v>8993.8878853124515</v>
      </c>
      <c r="F13" s="269">
        <f t="shared" si="0"/>
        <v>42405.595043961439</v>
      </c>
      <c r="G13" s="77" t="s">
        <v>99</v>
      </c>
    </row>
    <row r="14" spans="1:8" x14ac:dyDescent="0.2">
      <c r="B14" s="23"/>
      <c r="C14" s="1"/>
      <c r="D14" s="1"/>
      <c r="E14" s="1"/>
      <c r="F14" s="1"/>
      <c r="G14" s="1"/>
    </row>
    <row r="15" spans="1:8" x14ac:dyDescent="0.2">
      <c r="B15" s="10" t="s">
        <v>50</v>
      </c>
      <c r="G15" s="45" t="s">
        <v>82</v>
      </c>
    </row>
    <row r="16" spans="1:8" x14ac:dyDescent="0.2">
      <c r="B16" s="10" t="s">
        <v>680</v>
      </c>
      <c r="G16" s="291" t="s">
        <v>582</v>
      </c>
    </row>
    <row r="17" spans="2:10" ht="14.5" x14ac:dyDescent="0.35">
      <c r="B17" s="74" t="s">
        <v>426</v>
      </c>
      <c r="D17" s="74"/>
      <c r="G17" s="74" t="s">
        <v>427</v>
      </c>
      <c r="J17" s="74"/>
    </row>
    <row r="35" spans="9:9" x14ac:dyDescent="0.2">
      <c r="I35" s="4" t="s">
        <v>679</v>
      </c>
    </row>
  </sheetData>
  <hyperlinks>
    <hyperlink ref="A1" location="Index!A1" display="Index!A1" xr:uid="{31CB2512-8FC1-499B-B3AB-C6F30AEB4904}"/>
    <hyperlink ref="B17" location="Enquiries!A1" display="Contact us for media support and coordination." xr:uid="{0AE6C6D6-F2B0-4A30-A9C4-7874D79E549A}"/>
    <hyperlink ref="G17" location="Enquiries!A1" display="للنشر الإعلامي يُرجى التواصل معنا للدعم والتنسيق." xr:uid="{1EB1E800-C3A0-44AA-9000-AC644A6241B8}"/>
  </hyperlinks>
  <pageMargins left="0.7" right="0.7" top="0.75" bottom="0.75" header="0.3" footer="0.3"/>
  <pageSetup orientation="portrait" r:id="rId1"/>
  <headerFooter>
    <oddFooter>&amp;C_x000D_&amp;1#&amp;"Aptos"&amp;11&amp;K000000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sheetPr>
    <tabColor rgb="FF00B050"/>
  </sheetPr>
  <dimension ref="A1:J40"/>
  <sheetViews>
    <sheetView showGridLines="0" zoomScaleNormal="100" workbookViewId="0">
      <selection activeCell="E32" sqref="E32"/>
    </sheetView>
  </sheetViews>
  <sheetFormatPr defaultColWidth="8.7265625" defaultRowHeight="10" x14ac:dyDescent="0.2"/>
  <cols>
    <col min="1" max="1" width="8.7265625" style="4"/>
    <col min="2" max="2" width="33.54296875" style="4" customWidth="1"/>
    <col min="3" max="3" width="14.1796875" style="4" customWidth="1"/>
    <col min="4" max="4" width="15.7265625" style="4" customWidth="1"/>
    <col min="5" max="5" width="15" style="4" customWidth="1"/>
    <col min="6" max="6" width="15.1796875" style="4" customWidth="1"/>
    <col min="7" max="7" width="41.7265625" style="4" customWidth="1"/>
    <col min="8" max="16384" width="8.7265625" style="4"/>
  </cols>
  <sheetData>
    <row r="1" spans="1:7" ht="14.5" x14ac:dyDescent="0.35">
      <c r="A1" s="104" t="s">
        <v>164</v>
      </c>
    </row>
    <row r="2" spans="1:7" ht="14" x14ac:dyDescent="0.2">
      <c r="B2" s="5" t="s">
        <v>451</v>
      </c>
      <c r="C2" s="6"/>
      <c r="D2" s="6"/>
      <c r="E2" s="6"/>
      <c r="F2" s="6"/>
      <c r="G2" s="47" t="s">
        <v>450</v>
      </c>
    </row>
    <row r="3" spans="1:7" ht="10.5" x14ac:dyDescent="0.2">
      <c r="B3" s="3" t="s">
        <v>37</v>
      </c>
      <c r="C3" s="6"/>
      <c r="D3" s="6"/>
      <c r="E3" s="6"/>
      <c r="F3" s="6"/>
      <c r="G3" s="48" t="s">
        <v>88</v>
      </c>
    </row>
    <row r="4" spans="1:7" ht="5.15" customHeight="1" x14ac:dyDescent="0.2">
      <c r="B4" s="8"/>
      <c r="C4" s="6"/>
      <c r="D4" s="6"/>
      <c r="E4" s="6"/>
      <c r="F4" s="6"/>
    </row>
    <row r="5" spans="1:7" ht="14.5" customHeight="1" x14ac:dyDescent="0.2">
      <c r="B5" s="15" t="s">
        <v>132</v>
      </c>
      <c r="C5" s="87" t="s">
        <v>84</v>
      </c>
      <c r="D5" s="88" t="s">
        <v>85</v>
      </c>
      <c r="E5" s="89" t="s">
        <v>86</v>
      </c>
      <c r="F5" s="89" t="s">
        <v>83</v>
      </c>
      <c r="G5" s="16" t="s">
        <v>131</v>
      </c>
    </row>
    <row r="6" spans="1:7" ht="21" x14ac:dyDescent="0.2">
      <c r="B6" s="17"/>
      <c r="C6" s="71" t="s">
        <v>34</v>
      </c>
      <c r="D6" s="72" t="s">
        <v>35</v>
      </c>
      <c r="E6" s="70" t="s">
        <v>36</v>
      </c>
      <c r="F6" s="70" t="s">
        <v>10</v>
      </c>
      <c r="G6" s="16"/>
    </row>
    <row r="7" spans="1:7" ht="13.9" customHeight="1" x14ac:dyDescent="0.2">
      <c r="B7" s="22" t="s">
        <v>10</v>
      </c>
      <c r="C7" s="59">
        <f>SUM(C8:C35)</f>
        <v>1389.4499999999998</v>
      </c>
      <c r="D7" s="59">
        <f>SUM(D8:D35)</f>
        <v>13830.729999999998</v>
      </c>
      <c r="E7" s="59">
        <f>SUM(E8:E35)</f>
        <v>2865.5</v>
      </c>
      <c r="F7" s="59">
        <f>SUM(C7:E7)</f>
        <v>18085.679999999997</v>
      </c>
      <c r="G7" s="46" t="s">
        <v>83</v>
      </c>
    </row>
    <row r="8" spans="1:7" ht="13.9" customHeight="1" x14ac:dyDescent="0.2">
      <c r="B8" s="20" t="s">
        <v>547</v>
      </c>
      <c r="C8" s="60">
        <v>52.08</v>
      </c>
      <c r="D8" s="60">
        <v>1779</v>
      </c>
      <c r="E8" s="60">
        <v>48.65</v>
      </c>
      <c r="F8" s="60">
        <f t="shared" ref="F8:F35" si="0">SUM(C8:E8)</f>
        <v>1879.73</v>
      </c>
      <c r="G8" s="107" t="s">
        <v>407</v>
      </c>
    </row>
    <row r="9" spans="1:7" ht="13.9" customHeight="1" x14ac:dyDescent="0.2">
      <c r="B9" s="21" t="s">
        <v>558</v>
      </c>
      <c r="C9" s="61">
        <v>17.25</v>
      </c>
      <c r="D9" s="61">
        <v>54.4</v>
      </c>
      <c r="E9" s="61">
        <v>14</v>
      </c>
      <c r="F9" s="61">
        <f t="shared" si="0"/>
        <v>85.65</v>
      </c>
      <c r="G9" s="77" t="s">
        <v>518</v>
      </c>
    </row>
    <row r="10" spans="1:7" ht="13.9" customHeight="1" x14ac:dyDescent="0.2">
      <c r="B10" s="20" t="s">
        <v>548</v>
      </c>
      <c r="C10" s="60">
        <v>3.8</v>
      </c>
      <c r="D10" s="60">
        <v>184.99</v>
      </c>
      <c r="E10" s="60">
        <v>0</v>
      </c>
      <c r="F10" s="60">
        <f t="shared" si="0"/>
        <v>188.79000000000002</v>
      </c>
      <c r="G10" s="107" t="s">
        <v>519</v>
      </c>
    </row>
    <row r="11" spans="1:7" ht="13.9" customHeight="1" x14ac:dyDescent="0.2">
      <c r="B11" s="21" t="s">
        <v>559</v>
      </c>
      <c r="C11" s="61">
        <v>12.65</v>
      </c>
      <c r="D11" s="61">
        <v>40.949999999999996</v>
      </c>
      <c r="E11" s="61">
        <v>33.159999999999997</v>
      </c>
      <c r="F11" s="61">
        <f t="shared" si="0"/>
        <v>86.759999999999991</v>
      </c>
      <c r="G11" s="77" t="s">
        <v>520</v>
      </c>
    </row>
    <row r="12" spans="1:7" ht="13.9" customHeight="1" x14ac:dyDescent="0.2">
      <c r="B12" s="20" t="s">
        <v>549</v>
      </c>
      <c r="C12" s="60">
        <v>52.690000000000005</v>
      </c>
      <c r="D12" s="60">
        <v>705.30999999999915</v>
      </c>
      <c r="E12" s="60">
        <v>91.49</v>
      </c>
      <c r="F12" s="60">
        <f t="shared" si="0"/>
        <v>849.48999999999921</v>
      </c>
      <c r="G12" s="107" t="s">
        <v>521</v>
      </c>
    </row>
    <row r="13" spans="1:7" ht="13.9" customHeight="1" x14ac:dyDescent="0.2">
      <c r="B13" s="21" t="s">
        <v>550</v>
      </c>
      <c r="C13" s="61">
        <v>8.86</v>
      </c>
      <c r="D13" s="61">
        <v>76.459999999999994</v>
      </c>
      <c r="E13" s="61">
        <v>41.78</v>
      </c>
      <c r="F13" s="61">
        <f t="shared" si="0"/>
        <v>127.1</v>
      </c>
      <c r="G13" s="77" t="s">
        <v>522</v>
      </c>
    </row>
    <row r="14" spans="1:7" ht="13.9" customHeight="1" x14ac:dyDescent="0.2">
      <c r="B14" s="20" t="s">
        <v>560</v>
      </c>
      <c r="C14" s="60">
        <v>164.55000000000004</v>
      </c>
      <c r="D14" s="60">
        <v>777.68000000000006</v>
      </c>
      <c r="E14" s="60">
        <v>297.39999999999998</v>
      </c>
      <c r="F14" s="60">
        <f t="shared" si="0"/>
        <v>1239.6300000000001</v>
      </c>
      <c r="G14" s="107" t="s">
        <v>523</v>
      </c>
    </row>
    <row r="15" spans="1:7" ht="13.9" customHeight="1" x14ac:dyDescent="0.2">
      <c r="B15" s="21" t="s">
        <v>561</v>
      </c>
      <c r="C15" s="61">
        <v>80.5</v>
      </c>
      <c r="D15" s="61">
        <v>826.88</v>
      </c>
      <c r="E15" s="61">
        <v>76.5</v>
      </c>
      <c r="F15" s="61">
        <f t="shared" si="0"/>
        <v>983.88</v>
      </c>
      <c r="G15" s="77" t="s">
        <v>524</v>
      </c>
    </row>
    <row r="16" spans="1:7" ht="13.9" customHeight="1" x14ac:dyDescent="0.2">
      <c r="B16" s="20" t="s">
        <v>562</v>
      </c>
      <c r="C16" s="60">
        <v>6.33</v>
      </c>
      <c r="D16" s="60">
        <v>24.240000000000002</v>
      </c>
      <c r="E16" s="60">
        <v>15</v>
      </c>
      <c r="F16" s="60">
        <f t="shared" si="0"/>
        <v>45.57</v>
      </c>
      <c r="G16" s="107" t="s">
        <v>525</v>
      </c>
    </row>
    <row r="17" spans="2:7" ht="13.9" customHeight="1" x14ac:dyDescent="0.2">
      <c r="B17" s="21" t="s">
        <v>551</v>
      </c>
      <c r="C17" s="61">
        <v>22.05</v>
      </c>
      <c r="D17" s="61">
        <v>429.78</v>
      </c>
      <c r="E17" s="61">
        <v>256.53999999999996</v>
      </c>
      <c r="F17" s="61">
        <f t="shared" si="0"/>
        <v>708.36999999999989</v>
      </c>
      <c r="G17" s="77" t="s">
        <v>526</v>
      </c>
    </row>
    <row r="18" spans="2:7" ht="13.9" customHeight="1" x14ac:dyDescent="0.2">
      <c r="B18" s="20" t="s">
        <v>563</v>
      </c>
      <c r="C18" s="60">
        <v>6</v>
      </c>
      <c r="D18" s="60">
        <v>142.38999999999999</v>
      </c>
      <c r="E18" s="60">
        <v>2.5</v>
      </c>
      <c r="F18" s="60">
        <f t="shared" si="0"/>
        <v>150.88999999999999</v>
      </c>
      <c r="G18" s="107" t="s">
        <v>527</v>
      </c>
    </row>
    <row r="19" spans="2:7" ht="13.9" customHeight="1" x14ac:dyDescent="0.2">
      <c r="B19" s="21" t="s">
        <v>564</v>
      </c>
      <c r="C19" s="61">
        <v>330.93000000000018</v>
      </c>
      <c r="D19" s="61">
        <v>3716.0199999999995</v>
      </c>
      <c r="E19" s="61">
        <v>601.36</v>
      </c>
      <c r="F19" s="61">
        <f t="shared" si="0"/>
        <v>4648.3099999999995</v>
      </c>
      <c r="G19" s="77" t="s">
        <v>528</v>
      </c>
    </row>
    <row r="20" spans="2:7" ht="13.9" customHeight="1" x14ac:dyDescent="0.2">
      <c r="B20" s="20" t="s">
        <v>565</v>
      </c>
      <c r="C20" s="60">
        <v>4.25</v>
      </c>
      <c r="D20" s="60">
        <v>36.33</v>
      </c>
      <c r="E20" s="60">
        <v>0</v>
      </c>
      <c r="F20" s="60">
        <f t="shared" si="0"/>
        <v>40.58</v>
      </c>
      <c r="G20" s="107" t="s">
        <v>529</v>
      </c>
    </row>
    <row r="21" spans="2:7" ht="13.9" customHeight="1" x14ac:dyDescent="0.2">
      <c r="B21" s="21" t="s">
        <v>566</v>
      </c>
      <c r="C21" s="61">
        <v>5.35</v>
      </c>
      <c r="D21" s="61">
        <v>21.52</v>
      </c>
      <c r="E21" s="61">
        <v>33.700000000000003</v>
      </c>
      <c r="F21" s="61">
        <f t="shared" si="0"/>
        <v>60.57</v>
      </c>
      <c r="G21" s="77" t="s">
        <v>530</v>
      </c>
    </row>
    <row r="22" spans="2:7" ht="13.9" customHeight="1" x14ac:dyDescent="0.2">
      <c r="B22" s="20" t="s">
        <v>567</v>
      </c>
      <c r="C22" s="60">
        <v>283.63999999999993</v>
      </c>
      <c r="D22" s="60">
        <v>1825.8400000000006</v>
      </c>
      <c r="E22" s="60">
        <v>346.71999999999991</v>
      </c>
      <c r="F22" s="60">
        <f t="shared" si="0"/>
        <v>2456.2000000000003</v>
      </c>
      <c r="G22" s="107" t="s">
        <v>531</v>
      </c>
    </row>
    <row r="23" spans="2:7" ht="13.9" customHeight="1" x14ac:dyDescent="0.2">
      <c r="B23" s="21" t="s">
        <v>552</v>
      </c>
      <c r="C23" s="61">
        <v>28.55</v>
      </c>
      <c r="D23" s="61">
        <v>371.59000000000009</v>
      </c>
      <c r="E23" s="61">
        <v>84.45</v>
      </c>
      <c r="F23" s="61">
        <f t="shared" si="0"/>
        <v>484.59000000000009</v>
      </c>
      <c r="G23" s="77" t="s">
        <v>532</v>
      </c>
    </row>
    <row r="24" spans="2:7" ht="13.9" customHeight="1" x14ac:dyDescent="0.2">
      <c r="B24" s="20" t="s">
        <v>568</v>
      </c>
      <c r="C24" s="60">
        <v>19.5</v>
      </c>
      <c r="D24" s="60">
        <v>210.69</v>
      </c>
      <c r="E24" s="60">
        <v>34.25</v>
      </c>
      <c r="F24" s="60">
        <f t="shared" si="0"/>
        <v>264.44</v>
      </c>
      <c r="G24" s="107" t="s">
        <v>133</v>
      </c>
    </row>
    <row r="25" spans="2:7" ht="13.9" customHeight="1" x14ac:dyDescent="0.2">
      <c r="B25" s="21" t="s">
        <v>569</v>
      </c>
      <c r="C25" s="61">
        <v>20.520000000000003</v>
      </c>
      <c r="D25" s="61">
        <v>303.23</v>
      </c>
      <c r="E25" s="61">
        <v>58.5</v>
      </c>
      <c r="F25" s="61">
        <f t="shared" si="0"/>
        <v>382.25</v>
      </c>
      <c r="G25" s="77" t="s">
        <v>533</v>
      </c>
    </row>
    <row r="26" spans="2:7" ht="13.9" customHeight="1" x14ac:dyDescent="0.2">
      <c r="B26" s="20" t="s">
        <v>553</v>
      </c>
      <c r="C26" s="60">
        <v>3</v>
      </c>
      <c r="D26" s="60">
        <v>4.8</v>
      </c>
      <c r="E26" s="60">
        <v>1.5</v>
      </c>
      <c r="F26" s="60">
        <f t="shared" si="0"/>
        <v>9.3000000000000007</v>
      </c>
      <c r="G26" s="107" t="s">
        <v>534</v>
      </c>
    </row>
    <row r="27" spans="2:7" ht="13.9" customHeight="1" x14ac:dyDescent="0.2">
      <c r="B27" s="21" t="s">
        <v>554</v>
      </c>
      <c r="C27" s="61">
        <v>32.480000000000004</v>
      </c>
      <c r="D27" s="61">
        <v>208.50000000000003</v>
      </c>
      <c r="E27" s="61">
        <v>6.5</v>
      </c>
      <c r="F27" s="61">
        <f t="shared" si="0"/>
        <v>247.48000000000002</v>
      </c>
      <c r="G27" s="77" t="s">
        <v>535</v>
      </c>
    </row>
    <row r="28" spans="2:7" ht="13.9" customHeight="1" x14ac:dyDescent="0.2">
      <c r="B28" s="20" t="s">
        <v>555</v>
      </c>
      <c r="C28" s="60">
        <v>102.36</v>
      </c>
      <c r="D28" s="60">
        <v>1611.09</v>
      </c>
      <c r="E28" s="60">
        <v>200.5</v>
      </c>
      <c r="F28" s="60">
        <f t="shared" si="0"/>
        <v>1913.9499999999998</v>
      </c>
      <c r="G28" s="107" t="s">
        <v>536</v>
      </c>
    </row>
    <row r="29" spans="2:7" ht="13.9" customHeight="1" x14ac:dyDescent="0.2">
      <c r="B29" s="21" t="s">
        <v>570</v>
      </c>
      <c r="C29" s="61">
        <v>3.5</v>
      </c>
      <c r="D29" s="61">
        <v>11.540000000000001</v>
      </c>
      <c r="E29" s="61">
        <v>6</v>
      </c>
      <c r="F29" s="61">
        <f t="shared" si="0"/>
        <v>21.04</v>
      </c>
      <c r="G29" s="77" t="s">
        <v>537</v>
      </c>
    </row>
    <row r="30" spans="2:7" ht="13.9" customHeight="1" x14ac:dyDescent="0.2">
      <c r="B30" s="20" t="s">
        <v>571</v>
      </c>
      <c r="C30" s="60">
        <v>30.06</v>
      </c>
      <c r="D30" s="60">
        <v>249.06</v>
      </c>
      <c r="E30" s="60">
        <v>535.5</v>
      </c>
      <c r="F30" s="60">
        <f t="shared" si="0"/>
        <v>814.62</v>
      </c>
      <c r="G30" s="107" t="s">
        <v>538</v>
      </c>
    </row>
    <row r="31" spans="2:7" ht="13.9" customHeight="1" x14ac:dyDescent="0.2">
      <c r="B31" s="21" t="s">
        <v>556</v>
      </c>
      <c r="C31" s="61">
        <v>16.25</v>
      </c>
      <c r="D31" s="61">
        <v>101</v>
      </c>
      <c r="E31" s="61">
        <v>4.5</v>
      </c>
      <c r="F31" s="61">
        <f t="shared" si="0"/>
        <v>121.75</v>
      </c>
      <c r="G31" s="77" t="s">
        <v>539</v>
      </c>
    </row>
    <row r="32" spans="2:7" ht="13.9" customHeight="1" x14ac:dyDescent="0.2">
      <c r="B32" s="20" t="s">
        <v>540</v>
      </c>
      <c r="C32" s="60">
        <v>0.5</v>
      </c>
      <c r="D32" s="60">
        <v>1.56</v>
      </c>
      <c r="E32" s="60">
        <v>0</v>
      </c>
      <c r="F32" s="60">
        <f t="shared" si="0"/>
        <v>2.06</v>
      </c>
      <c r="G32" s="107" t="s">
        <v>544</v>
      </c>
    </row>
    <row r="33" spans="2:10" ht="13.9" customHeight="1" x14ac:dyDescent="0.2">
      <c r="B33" s="21" t="s">
        <v>541</v>
      </c>
      <c r="C33" s="61">
        <v>0</v>
      </c>
      <c r="D33" s="61">
        <v>13.799999999999999</v>
      </c>
      <c r="E33" s="61">
        <v>0</v>
      </c>
      <c r="F33" s="61">
        <f t="shared" si="0"/>
        <v>13.799999999999999</v>
      </c>
      <c r="G33" s="77" t="s">
        <v>545</v>
      </c>
    </row>
    <row r="34" spans="2:10" ht="13.9" customHeight="1" x14ac:dyDescent="0.2">
      <c r="B34" s="20" t="s">
        <v>542</v>
      </c>
      <c r="C34" s="60">
        <v>3</v>
      </c>
      <c r="D34" s="60">
        <v>36.5</v>
      </c>
      <c r="E34" s="60">
        <v>0</v>
      </c>
      <c r="F34" s="60">
        <f t="shared" si="0"/>
        <v>39.5</v>
      </c>
      <c r="G34" s="107" t="s">
        <v>546</v>
      </c>
    </row>
    <row r="35" spans="2:10" ht="13.9" customHeight="1" x14ac:dyDescent="0.2">
      <c r="B35" s="21" t="s">
        <v>557</v>
      </c>
      <c r="C35" s="61">
        <v>78.8</v>
      </c>
      <c r="D35" s="61">
        <v>65.580000000000013</v>
      </c>
      <c r="E35" s="61">
        <v>75</v>
      </c>
      <c r="F35" s="61">
        <f t="shared" si="0"/>
        <v>219.38</v>
      </c>
      <c r="G35" s="77" t="s">
        <v>543</v>
      </c>
    </row>
    <row r="36" spans="2:10" x14ac:dyDescent="0.2">
      <c r="B36" s="23"/>
      <c r="C36" s="1"/>
      <c r="D36" s="1"/>
      <c r="E36" s="1"/>
      <c r="F36" s="1"/>
      <c r="G36" s="1"/>
    </row>
    <row r="37" spans="2:10" x14ac:dyDescent="0.2">
      <c r="B37" s="23"/>
      <c r="C37" s="1"/>
      <c r="D37" s="1"/>
      <c r="E37" s="1"/>
      <c r="F37" s="1"/>
      <c r="G37" s="1"/>
    </row>
    <row r="38" spans="2:10" x14ac:dyDescent="0.2">
      <c r="B38" s="10" t="s">
        <v>50</v>
      </c>
      <c r="C38" s="66"/>
      <c r="D38" s="66"/>
      <c r="E38" s="66"/>
      <c r="F38" s="66"/>
      <c r="G38" s="45" t="s">
        <v>82</v>
      </c>
    </row>
    <row r="40" spans="2:10" ht="14.5" x14ac:dyDescent="0.35">
      <c r="B40" s="74" t="s">
        <v>426</v>
      </c>
      <c r="D40" s="74"/>
      <c r="G40" s="74" t="s">
        <v>427</v>
      </c>
      <c r="J40" s="74"/>
    </row>
  </sheetData>
  <hyperlinks>
    <hyperlink ref="A1" location="Index!A1" display="Index!A1" xr:uid="{F9EB28AD-2F24-4CEA-943A-770D7761958D}"/>
    <hyperlink ref="B40" location="Enquiries!A1" display="Contact us for media support and coordination." xr:uid="{099C0AD5-89CB-4846-9FD0-562A4064F02E}"/>
    <hyperlink ref="G40" location="Enquiries!A1" display="للنشر الإعلامي يُرجى التواصل معنا للدعم والتنسيق." xr:uid="{CA60DC64-CA56-47DC-87F4-5852CADF30AC}"/>
  </hyperlinks>
  <pageMargins left="0.7" right="0.7" top="0.75" bottom="0.75" header="0.3" footer="0.3"/>
  <pageSetup orientation="portrait" r:id="rId1"/>
  <headerFooter>
    <oddFooter>&amp;C_x000D_&amp;1#&amp;"Aptos"&amp;11&amp;K000000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sheetPr>
    <tabColor rgb="FF00B050"/>
  </sheetPr>
  <dimension ref="A1:H39"/>
  <sheetViews>
    <sheetView showGridLines="0" zoomScale="85" zoomScaleNormal="85" workbookViewId="0">
      <selection activeCell="F24" sqref="F24"/>
    </sheetView>
  </sheetViews>
  <sheetFormatPr defaultColWidth="8.7265625" defaultRowHeight="10" x14ac:dyDescent="0.2"/>
  <cols>
    <col min="1" max="1" width="8.7265625" style="4"/>
    <col min="2" max="2" width="33.1796875" style="4" customWidth="1"/>
    <col min="3" max="3" width="17.1796875" style="4" customWidth="1"/>
    <col min="4" max="4" width="14.453125" style="4" customWidth="1"/>
    <col min="5" max="5" width="17.26953125" style="4" customWidth="1"/>
    <col min="6" max="6" width="14.7265625" style="4" customWidth="1"/>
    <col min="7" max="7" width="46.26953125" style="4" customWidth="1"/>
    <col min="8" max="16384" width="8.7265625" style="4"/>
  </cols>
  <sheetData>
    <row r="1" spans="1:7" ht="14.5" x14ac:dyDescent="0.35">
      <c r="A1" s="104" t="s">
        <v>164</v>
      </c>
    </row>
    <row r="2" spans="1:7" ht="14" x14ac:dyDescent="0.2">
      <c r="B2" s="5" t="s">
        <v>453</v>
      </c>
      <c r="C2" s="6"/>
      <c r="D2" s="6"/>
      <c r="E2" s="6"/>
      <c r="F2" s="6"/>
      <c r="G2" s="47" t="s">
        <v>452</v>
      </c>
    </row>
    <row r="3" spans="1:7" ht="10.5" x14ac:dyDescent="0.2">
      <c r="B3" s="3" t="s">
        <v>127</v>
      </c>
      <c r="C3" s="6"/>
      <c r="D3" s="6"/>
      <c r="E3" s="6"/>
      <c r="F3" s="6"/>
      <c r="G3" s="48" t="s">
        <v>100</v>
      </c>
    </row>
    <row r="4" spans="1:7" ht="5.15" customHeight="1" x14ac:dyDescent="0.2">
      <c r="B4" s="8"/>
      <c r="C4" s="6"/>
      <c r="D4" s="6"/>
      <c r="E4" s="6"/>
      <c r="F4" s="6"/>
    </row>
    <row r="5" spans="1:7" ht="14.5" customHeight="1" x14ac:dyDescent="0.2">
      <c r="B5" s="15" t="s">
        <v>132</v>
      </c>
      <c r="C5" s="87" t="s">
        <v>84</v>
      </c>
      <c r="D5" s="88" t="s">
        <v>85</v>
      </c>
      <c r="E5" s="89" t="s">
        <v>86</v>
      </c>
      <c r="F5" s="89" t="s">
        <v>83</v>
      </c>
      <c r="G5" s="16" t="s">
        <v>131</v>
      </c>
    </row>
    <row r="6" spans="1:7" ht="10.5" x14ac:dyDescent="0.2">
      <c r="B6" s="17"/>
      <c r="C6" s="71" t="s">
        <v>34</v>
      </c>
      <c r="D6" s="72" t="s">
        <v>35</v>
      </c>
      <c r="E6" s="70" t="s">
        <v>36</v>
      </c>
      <c r="F6" s="70" t="s">
        <v>10</v>
      </c>
      <c r="G6" s="16"/>
    </row>
    <row r="7" spans="1:7" ht="13.9" customHeight="1" x14ac:dyDescent="0.2">
      <c r="B7" s="22" t="s">
        <v>10</v>
      </c>
      <c r="C7" s="59">
        <f>SUM(C8:C35)</f>
        <v>13609.610000000002</v>
      </c>
      <c r="D7" s="59">
        <f>SUM(D8:D35)</f>
        <v>126442.57999999999</v>
      </c>
      <c r="E7" s="59">
        <f>SUM(E8:E35)</f>
        <v>25964.209999999995</v>
      </c>
      <c r="F7" s="59">
        <f>SUM(F8:F35)</f>
        <v>166016.39999999997</v>
      </c>
      <c r="G7" s="46" t="s">
        <v>83</v>
      </c>
    </row>
    <row r="8" spans="1:7" ht="13.9" customHeight="1" x14ac:dyDescent="0.2">
      <c r="B8" s="20" t="s">
        <v>547</v>
      </c>
      <c r="C8" s="60">
        <v>73.259999999999991</v>
      </c>
      <c r="D8" s="60">
        <v>1991.4099999999999</v>
      </c>
      <c r="E8" s="60">
        <v>87.399999999999991</v>
      </c>
      <c r="F8" s="60">
        <f>SUM(C8:E8)</f>
        <v>2152.0700000000002</v>
      </c>
      <c r="G8" s="107" t="s">
        <v>407</v>
      </c>
    </row>
    <row r="9" spans="1:7" ht="13.9" customHeight="1" x14ac:dyDescent="0.2">
      <c r="B9" s="21" t="s">
        <v>558</v>
      </c>
      <c r="C9" s="61">
        <v>67.3</v>
      </c>
      <c r="D9" s="61">
        <v>213.1</v>
      </c>
      <c r="E9" s="61">
        <v>56</v>
      </c>
      <c r="F9" s="61">
        <f t="shared" ref="F9:F35" si="0">SUM(C9:E9)</f>
        <v>336.4</v>
      </c>
      <c r="G9" s="77" t="s">
        <v>518</v>
      </c>
    </row>
    <row r="10" spans="1:7" ht="13.9" customHeight="1" x14ac:dyDescent="0.2">
      <c r="B10" s="20" t="s">
        <v>548</v>
      </c>
      <c r="C10" s="60">
        <v>5.6</v>
      </c>
      <c r="D10" s="60">
        <v>273.82</v>
      </c>
      <c r="E10" s="60">
        <v>0</v>
      </c>
      <c r="F10" s="60">
        <f t="shared" si="0"/>
        <v>279.42</v>
      </c>
      <c r="G10" s="107" t="s">
        <v>519</v>
      </c>
    </row>
    <row r="11" spans="1:7" ht="13.9" customHeight="1" x14ac:dyDescent="0.2">
      <c r="B11" s="21" t="s">
        <v>559</v>
      </c>
      <c r="C11" s="61">
        <v>33.699999999999996</v>
      </c>
      <c r="D11" s="61">
        <v>172.54</v>
      </c>
      <c r="E11" s="61">
        <v>198.8</v>
      </c>
      <c r="F11" s="61">
        <f t="shared" si="0"/>
        <v>405.03999999999996</v>
      </c>
      <c r="G11" s="77" t="s">
        <v>520</v>
      </c>
    </row>
    <row r="12" spans="1:7" ht="13.9" customHeight="1" x14ac:dyDescent="0.2">
      <c r="B12" s="20" t="s">
        <v>549</v>
      </c>
      <c r="C12" s="60">
        <v>320.95000000000005</v>
      </c>
      <c r="D12" s="60">
        <v>4886.1600000000017</v>
      </c>
      <c r="E12" s="60">
        <v>760.41</v>
      </c>
      <c r="F12" s="60">
        <f t="shared" si="0"/>
        <v>5967.5200000000013</v>
      </c>
      <c r="G12" s="107" t="s">
        <v>521</v>
      </c>
    </row>
    <row r="13" spans="1:7" ht="13.9" customHeight="1" x14ac:dyDescent="0.2">
      <c r="B13" s="21" t="s">
        <v>550</v>
      </c>
      <c r="C13" s="61">
        <v>50.24</v>
      </c>
      <c r="D13" s="61">
        <v>425.62</v>
      </c>
      <c r="E13" s="61">
        <v>201.41</v>
      </c>
      <c r="F13" s="61">
        <f t="shared" si="0"/>
        <v>677.27</v>
      </c>
      <c r="G13" s="77" t="s">
        <v>522</v>
      </c>
    </row>
    <row r="14" spans="1:7" ht="13.9" customHeight="1" x14ac:dyDescent="0.2">
      <c r="B14" s="20" t="s">
        <v>560</v>
      </c>
      <c r="C14" s="60">
        <v>554.9</v>
      </c>
      <c r="D14" s="60">
        <v>2546.0000000000005</v>
      </c>
      <c r="E14" s="60">
        <v>989.52</v>
      </c>
      <c r="F14" s="60">
        <f t="shared" si="0"/>
        <v>4090.4200000000005</v>
      </c>
      <c r="G14" s="107" t="s">
        <v>523</v>
      </c>
    </row>
    <row r="15" spans="1:7" ht="13.9" customHeight="1" x14ac:dyDescent="0.2">
      <c r="B15" s="21" t="s">
        <v>561</v>
      </c>
      <c r="C15" s="61">
        <v>73.440000000000012</v>
      </c>
      <c r="D15" s="61">
        <v>840.56</v>
      </c>
      <c r="E15" s="61">
        <v>69.5</v>
      </c>
      <c r="F15" s="61">
        <f t="shared" si="0"/>
        <v>983.5</v>
      </c>
      <c r="G15" s="77" t="s">
        <v>524</v>
      </c>
    </row>
    <row r="16" spans="1:7" ht="13.9" customHeight="1" x14ac:dyDescent="0.2">
      <c r="B16" s="20" t="s">
        <v>562</v>
      </c>
      <c r="C16" s="60">
        <v>16</v>
      </c>
      <c r="D16" s="60">
        <v>67.069999999999993</v>
      </c>
      <c r="E16" s="60">
        <v>35</v>
      </c>
      <c r="F16" s="60">
        <f t="shared" si="0"/>
        <v>118.07</v>
      </c>
      <c r="G16" s="107" t="s">
        <v>525</v>
      </c>
    </row>
    <row r="17" spans="2:7" ht="13.9" customHeight="1" x14ac:dyDescent="0.2">
      <c r="B17" s="21" t="s">
        <v>551</v>
      </c>
      <c r="C17" s="61">
        <v>62.199999999999996</v>
      </c>
      <c r="D17" s="61">
        <v>1129.8899999999999</v>
      </c>
      <c r="E17" s="61">
        <v>778.98</v>
      </c>
      <c r="F17" s="61">
        <f t="shared" si="0"/>
        <v>1971.07</v>
      </c>
      <c r="G17" s="77" t="s">
        <v>526</v>
      </c>
    </row>
    <row r="18" spans="2:7" ht="13.9" customHeight="1" x14ac:dyDescent="0.2">
      <c r="B18" s="20" t="s">
        <v>563</v>
      </c>
      <c r="C18" s="60">
        <v>13.2</v>
      </c>
      <c r="D18" s="60">
        <v>286.78000000000009</v>
      </c>
      <c r="E18" s="60">
        <v>7.5</v>
      </c>
      <c r="F18" s="60">
        <f t="shared" si="0"/>
        <v>307.48000000000008</v>
      </c>
      <c r="G18" s="107" t="s">
        <v>527</v>
      </c>
    </row>
    <row r="19" spans="2:7" ht="13.9" customHeight="1" x14ac:dyDescent="0.2">
      <c r="B19" s="21" t="s">
        <v>564</v>
      </c>
      <c r="C19" s="61">
        <v>6803.59</v>
      </c>
      <c r="D19" s="61">
        <v>77933.23</v>
      </c>
      <c r="E19" s="61">
        <v>12339.259999999998</v>
      </c>
      <c r="F19" s="61">
        <f t="shared" si="0"/>
        <v>97076.079999999987</v>
      </c>
      <c r="G19" s="77" t="s">
        <v>528</v>
      </c>
    </row>
    <row r="20" spans="2:7" ht="13.9" customHeight="1" x14ac:dyDescent="0.2">
      <c r="B20" s="20" t="s">
        <v>565</v>
      </c>
      <c r="C20" s="60">
        <v>7.75</v>
      </c>
      <c r="D20" s="60">
        <v>99.99</v>
      </c>
      <c r="E20" s="60">
        <v>0</v>
      </c>
      <c r="F20" s="60">
        <f t="shared" si="0"/>
        <v>107.74</v>
      </c>
      <c r="G20" s="107" t="s">
        <v>529</v>
      </c>
    </row>
    <row r="21" spans="2:7" ht="13.9" customHeight="1" x14ac:dyDescent="0.2">
      <c r="B21" s="21" t="s">
        <v>566</v>
      </c>
      <c r="C21" s="61">
        <v>10.45</v>
      </c>
      <c r="D21" s="61">
        <v>42.72</v>
      </c>
      <c r="E21" s="61">
        <v>67.400000000000006</v>
      </c>
      <c r="F21" s="61">
        <f t="shared" si="0"/>
        <v>120.57000000000001</v>
      </c>
      <c r="G21" s="77" t="s">
        <v>530</v>
      </c>
    </row>
    <row r="22" spans="2:7" ht="13.9" customHeight="1" x14ac:dyDescent="0.2">
      <c r="B22" s="20" t="s">
        <v>567</v>
      </c>
      <c r="C22" s="60">
        <v>4327.4100000000008</v>
      </c>
      <c r="D22" s="60">
        <v>24710.150000000009</v>
      </c>
      <c r="E22" s="60">
        <v>5524.48</v>
      </c>
      <c r="F22" s="60">
        <f t="shared" si="0"/>
        <v>34562.040000000008</v>
      </c>
      <c r="G22" s="107" t="s">
        <v>531</v>
      </c>
    </row>
    <row r="23" spans="2:7" ht="13.9" customHeight="1" x14ac:dyDescent="0.2">
      <c r="B23" s="21" t="s">
        <v>552</v>
      </c>
      <c r="C23" s="61">
        <v>443.59999999999991</v>
      </c>
      <c r="D23" s="61">
        <v>3064.0099999999993</v>
      </c>
      <c r="E23" s="61">
        <v>875.55</v>
      </c>
      <c r="F23" s="61">
        <f t="shared" si="0"/>
        <v>4383.1599999999989</v>
      </c>
      <c r="G23" s="77" t="s">
        <v>532</v>
      </c>
    </row>
    <row r="24" spans="2:7" ht="13.9" customHeight="1" x14ac:dyDescent="0.2">
      <c r="B24" s="20" t="s">
        <v>568</v>
      </c>
      <c r="C24" s="60">
        <v>37.5</v>
      </c>
      <c r="D24" s="60">
        <v>401.77</v>
      </c>
      <c r="E24" s="60">
        <v>66</v>
      </c>
      <c r="F24" s="60">
        <f t="shared" si="0"/>
        <v>505.27</v>
      </c>
      <c r="G24" s="107" t="s">
        <v>133</v>
      </c>
    </row>
    <row r="25" spans="2:7" ht="13.9" customHeight="1" x14ac:dyDescent="0.2">
      <c r="B25" s="21" t="s">
        <v>569</v>
      </c>
      <c r="C25" s="61">
        <v>147.06000000000003</v>
      </c>
      <c r="D25" s="61">
        <v>1962.1499999999999</v>
      </c>
      <c r="E25" s="61">
        <v>359.5</v>
      </c>
      <c r="F25" s="61">
        <f t="shared" si="0"/>
        <v>2468.71</v>
      </c>
      <c r="G25" s="77" t="s">
        <v>533</v>
      </c>
    </row>
    <row r="26" spans="2:7" ht="13.9" customHeight="1" x14ac:dyDescent="0.2">
      <c r="B26" s="20" t="s">
        <v>553</v>
      </c>
      <c r="C26" s="60">
        <v>21</v>
      </c>
      <c r="D26" s="60">
        <v>22.8</v>
      </c>
      <c r="E26" s="60">
        <v>10.5</v>
      </c>
      <c r="F26" s="60">
        <f t="shared" si="0"/>
        <v>54.3</v>
      </c>
      <c r="G26" s="107" t="s">
        <v>534</v>
      </c>
    </row>
    <row r="27" spans="2:7" ht="13.9" customHeight="1" x14ac:dyDescent="0.2">
      <c r="B27" s="21" t="s">
        <v>554</v>
      </c>
      <c r="C27" s="61">
        <v>32.69</v>
      </c>
      <c r="D27" s="61">
        <v>313.29000000000002</v>
      </c>
      <c r="E27" s="61">
        <v>19</v>
      </c>
      <c r="F27" s="61">
        <f t="shared" si="0"/>
        <v>364.98</v>
      </c>
      <c r="G27" s="77" t="s">
        <v>535</v>
      </c>
    </row>
    <row r="28" spans="2:7" ht="13.9" customHeight="1" x14ac:dyDescent="0.2">
      <c r="B28" s="20" t="s">
        <v>555</v>
      </c>
      <c r="C28" s="60">
        <v>176.01999999999995</v>
      </c>
      <c r="D28" s="60">
        <v>3160.8499999999976</v>
      </c>
      <c r="E28" s="60">
        <v>322.5</v>
      </c>
      <c r="F28" s="60">
        <f t="shared" si="0"/>
        <v>3659.3699999999976</v>
      </c>
      <c r="G28" s="107" t="s">
        <v>536</v>
      </c>
    </row>
    <row r="29" spans="2:7" ht="13.9" customHeight="1" x14ac:dyDescent="0.2">
      <c r="B29" s="21" t="s">
        <v>570</v>
      </c>
      <c r="C29" s="61">
        <v>2.7</v>
      </c>
      <c r="D29" s="61">
        <v>11.14</v>
      </c>
      <c r="E29" s="61">
        <v>4.2</v>
      </c>
      <c r="F29" s="61">
        <f t="shared" si="0"/>
        <v>18.04</v>
      </c>
      <c r="G29" s="77" t="s">
        <v>537</v>
      </c>
    </row>
    <row r="30" spans="2:7" ht="13.9" customHeight="1" x14ac:dyDescent="0.2">
      <c r="B30" s="20" t="s">
        <v>571</v>
      </c>
      <c r="C30" s="60">
        <v>120.92</v>
      </c>
      <c r="D30" s="60">
        <v>1433.51</v>
      </c>
      <c r="E30" s="60">
        <v>3042.85</v>
      </c>
      <c r="F30" s="60">
        <f t="shared" si="0"/>
        <v>4597.28</v>
      </c>
      <c r="G30" s="107" t="s">
        <v>538</v>
      </c>
    </row>
    <row r="31" spans="2:7" ht="13.9" customHeight="1" x14ac:dyDescent="0.2">
      <c r="B31" s="21" t="s">
        <v>556</v>
      </c>
      <c r="C31" s="61">
        <v>48.5</v>
      </c>
      <c r="D31" s="61">
        <v>287.5</v>
      </c>
      <c r="E31" s="61">
        <v>10.5</v>
      </c>
      <c r="F31" s="61">
        <f t="shared" si="0"/>
        <v>346.5</v>
      </c>
      <c r="G31" s="77" t="s">
        <v>539</v>
      </c>
    </row>
    <row r="32" spans="2:7" ht="13.9" customHeight="1" x14ac:dyDescent="0.2">
      <c r="B32" s="20" t="s">
        <v>540</v>
      </c>
      <c r="C32" s="60">
        <v>0.5</v>
      </c>
      <c r="D32" s="60">
        <v>2.2999999999999998</v>
      </c>
      <c r="E32" s="60">
        <v>0</v>
      </c>
      <c r="F32" s="60">
        <f t="shared" si="0"/>
        <v>2.8</v>
      </c>
      <c r="G32" s="107" t="s">
        <v>544</v>
      </c>
    </row>
    <row r="33" spans="2:8" ht="13.9" customHeight="1" x14ac:dyDescent="0.2">
      <c r="B33" s="21" t="s">
        <v>541</v>
      </c>
      <c r="C33" s="61">
        <v>0</v>
      </c>
      <c r="D33" s="61">
        <v>15.299999999999999</v>
      </c>
      <c r="E33" s="61">
        <v>0</v>
      </c>
      <c r="F33" s="61">
        <f t="shared" si="0"/>
        <v>15.299999999999999</v>
      </c>
      <c r="G33" s="77" t="s">
        <v>545</v>
      </c>
    </row>
    <row r="34" spans="2:8" ht="13.9" customHeight="1" x14ac:dyDescent="0.2">
      <c r="B34" s="20" t="s">
        <v>542</v>
      </c>
      <c r="C34" s="60">
        <v>6.5</v>
      </c>
      <c r="D34" s="60">
        <v>39.5</v>
      </c>
      <c r="E34" s="60">
        <v>0</v>
      </c>
      <c r="F34" s="60">
        <f t="shared" si="0"/>
        <v>46</v>
      </c>
      <c r="G34" s="107" t="s">
        <v>546</v>
      </c>
    </row>
    <row r="35" spans="2:8" ht="13.9" customHeight="1" x14ac:dyDescent="0.2">
      <c r="B35" s="21" t="s">
        <v>557</v>
      </c>
      <c r="C35" s="61">
        <v>152.63</v>
      </c>
      <c r="D35" s="61">
        <v>109.42000000000002</v>
      </c>
      <c r="E35" s="61">
        <v>137.94999999999999</v>
      </c>
      <c r="F35" s="61">
        <f t="shared" si="0"/>
        <v>400</v>
      </c>
      <c r="G35" s="77" t="s">
        <v>543</v>
      </c>
    </row>
    <row r="36" spans="2:8" x14ac:dyDescent="0.2">
      <c r="B36" s="23"/>
      <c r="G36" s="1"/>
    </row>
    <row r="37" spans="2:8" x14ac:dyDescent="0.2">
      <c r="B37" s="10" t="s">
        <v>50</v>
      </c>
      <c r="G37" s="45" t="s">
        <v>82</v>
      </c>
    </row>
    <row r="38" spans="2:8" x14ac:dyDescent="0.2">
      <c r="B38" s="10" t="s">
        <v>680</v>
      </c>
      <c r="D38" s="66"/>
      <c r="E38" s="66"/>
      <c r="G38" s="230" t="s">
        <v>582</v>
      </c>
    </row>
    <row r="39" spans="2:8" ht="14.5" x14ac:dyDescent="0.35">
      <c r="B39" s="74" t="s">
        <v>426</v>
      </c>
      <c r="D39" s="74"/>
      <c r="G39" s="74" t="s">
        <v>427</v>
      </c>
      <c r="H39" s="74"/>
    </row>
  </sheetData>
  <hyperlinks>
    <hyperlink ref="A1" location="Index!A1" display="Index!A1" xr:uid="{5249BFB5-41C8-4BAC-A156-E6645F8A6001}"/>
    <hyperlink ref="B39" location="Enquiries!A1" display="Contact us for media support and coordination." xr:uid="{24DF5CEF-DE6F-44A0-9640-CB5F1A1C00F3}"/>
    <hyperlink ref="G39" location="Enquiries!A1" display="للنشر الإعلامي يُرجى التواصل معنا للدعم والتنسيق." xr:uid="{C1598316-71C9-4A9D-B9F7-6DD234EACD56}"/>
  </hyperlinks>
  <pageMargins left="0.7" right="0.7" top="0.75" bottom="0.75" header="0.3" footer="0.3"/>
  <pageSetup orientation="portrait" r:id="rId1"/>
  <headerFooter>
    <oddFooter>&amp;C_x000D_&amp;1#&amp;"Aptos"&amp;11&amp;K000000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328-BA45-4565-9410-0052A60AE900}">
  <sheetPr>
    <tabColor rgb="FF00B050"/>
  </sheetPr>
  <dimension ref="A1:I38"/>
  <sheetViews>
    <sheetView showGridLines="0" zoomScale="85" zoomScaleNormal="85" workbookViewId="0">
      <selection activeCell="G32" sqref="G32"/>
    </sheetView>
  </sheetViews>
  <sheetFormatPr defaultColWidth="8.7265625" defaultRowHeight="10" x14ac:dyDescent="0.2"/>
  <cols>
    <col min="1" max="1" width="8.7265625" style="4"/>
    <col min="2" max="2" width="16.1796875" style="4" customWidth="1"/>
    <col min="3" max="3" width="21.7265625" style="4" customWidth="1"/>
    <col min="4" max="4" width="18.81640625" style="4" customWidth="1"/>
    <col min="5" max="5" width="29.26953125" style="4" customWidth="1"/>
    <col min="6" max="6" width="20.1796875" style="4" customWidth="1"/>
    <col min="7" max="7" width="38.26953125" style="4" customWidth="1"/>
    <col min="8" max="16384" width="8.7265625" style="4"/>
  </cols>
  <sheetData>
    <row r="1" spans="1:7" ht="14.5" x14ac:dyDescent="0.35">
      <c r="A1" s="104" t="s">
        <v>164</v>
      </c>
    </row>
    <row r="2" spans="1:7" ht="14" x14ac:dyDescent="0.2">
      <c r="B2" s="5" t="s">
        <v>455</v>
      </c>
      <c r="C2" s="6"/>
      <c r="D2" s="6"/>
      <c r="E2" s="6"/>
      <c r="F2" s="6"/>
      <c r="G2" s="47" t="s">
        <v>454</v>
      </c>
    </row>
    <row r="3" spans="1:7" ht="10.5" x14ac:dyDescent="0.2">
      <c r="B3" s="3" t="s">
        <v>47</v>
      </c>
      <c r="C3" s="6"/>
      <c r="D3" s="6"/>
      <c r="E3" s="6"/>
      <c r="F3" s="6"/>
      <c r="G3" s="48" t="s">
        <v>101</v>
      </c>
    </row>
    <row r="4" spans="1:7" ht="5.15" customHeight="1" x14ac:dyDescent="0.2">
      <c r="B4" s="8"/>
      <c r="C4" s="6"/>
      <c r="D4" s="6"/>
      <c r="E4" s="6"/>
      <c r="F4" s="6"/>
    </row>
    <row r="5" spans="1:7" ht="14.5" customHeight="1" x14ac:dyDescent="0.2">
      <c r="B5" s="15" t="s">
        <v>132</v>
      </c>
      <c r="C5" s="87" t="s">
        <v>84</v>
      </c>
      <c r="D5" s="88" t="s">
        <v>85</v>
      </c>
      <c r="E5" s="89" t="s">
        <v>86</v>
      </c>
      <c r="F5" s="89" t="s">
        <v>83</v>
      </c>
      <c r="G5" s="16" t="s">
        <v>131</v>
      </c>
    </row>
    <row r="6" spans="1:7" ht="10.5" x14ac:dyDescent="0.2">
      <c r="B6" s="17"/>
      <c r="C6" s="71" t="s">
        <v>34</v>
      </c>
      <c r="D6" s="72" t="s">
        <v>35</v>
      </c>
      <c r="E6" s="70" t="s">
        <v>36</v>
      </c>
      <c r="F6" s="70" t="s">
        <v>10</v>
      </c>
      <c r="G6" s="16"/>
    </row>
    <row r="7" spans="1:7" ht="13.9" customHeight="1" x14ac:dyDescent="0.2">
      <c r="B7" s="22" t="s">
        <v>10</v>
      </c>
      <c r="C7" s="59">
        <f>SUM(C8:C35)</f>
        <v>34478.116612977006</v>
      </c>
      <c r="D7" s="59">
        <f>SUM(D8:D35)</f>
        <v>316581.93692819745</v>
      </c>
      <c r="E7" s="59">
        <f>SUM(E8:E35)</f>
        <v>64350.258227728635</v>
      </c>
      <c r="F7" s="59">
        <f>SUM(F8:F35)</f>
        <v>415410.31176890311</v>
      </c>
      <c r="G7" s="46" t="s">
        <v>83</v>
      </c>
    </row>
    <row r="8" spans="1:7" ht="13.9" customHeight="1" x14ac:dyDescent="0.2">
      <c r="B8" s="20" t="s">
        <v>547</v>
      </c>
      <c r="C8" s="60">
        <v>173.49702695747703</v>
      </c>
      <c r="D8" s="60">
        <v>4716.1304184191822</v>
      </c>
      <c r="E8" s="60">
        <v>206.98389511443477</v>
      </c>
      <c r="F8" s="60">
        <f>SUM(C8:E8)</f>
        <v>5096.6113404910939</v>
      </c>
      <c r="G8" s="107" t="s">
        <v>407</v>
      </c>
    </row>
    <row r="9" spans="1:7" ht="13.9" customHeight="1" x14ac:dyDescent="0.2">
      <c r="B9" s="21" t="s">
        <v>558</v>
      </c>
      <c r="C9" s="61">
        <v>106.91716091219172</v>
      </c>
      <c r="D9" s="61">
        <v>338.54453180368574</v>
      </c>
      <c r="E9" s="61">
        <v>88.965245335553291</v>
      </c>
      <c r="F9" s="61">
        <f t="shared" ref="F9:F35" si="0">SUM(C9:E9)</f>
        <v>534.42693805143074</v>
      </c>
      <c r="G9" s="77" t="s">
        <v>518</v>
      </c>
    </row>
    <row r="10" spans="1:7" ht="13.9" customHeight="1" x14ac:dyDescent="0.2">
      <c r="B10" s="20" t="s">
        <v>548</v>
      </c>
      <c r="C10" s="60">
        <v>26.286853292988098</v>
      </c>
      <c r="D10" s="60">
        <v>1285.3332444082143</v>
      </c>
      <c r="E10" s="60">
        <v>0</v>
      </c>
      <c r="F10" s="60">
        <f t="shared" si="0"/>
        <v>1311.6200977012024</v>
      </c>
      <c r="G10" s="107" t="s">
        <v>519</v>
      </c>
    </row>
    <row r="11" spans="1:7" ht="13.9" customHeight="1" x14ac:dyDescent="0.2">
      <c r="B11" s="21" t="s">
        <v>559</v>
      </c>
      <c r="C11" s="61">
        <v>94.488496722797422</v>
      </c>
      <c r="D11" s="61">
        <v>469.28299000080096</v>
      </c>
      <c r="E11" s="61">
        <v>574.63993766290889</v>
      </c>
      <c r="F11" s="61">
        <f t="shared" si="0"/>
        <v>1138.4114243865074</v>
      </c>
      <c r="G11" s="77" t="s">
        <v>520</v>
      </c>
    </row>
    <row r="12" spans="1:7" ht="13.9" customHeight="1" x14ac:dyDescent="0.2">
      <c r="B12" s="20" t="s">
        <v>549</v>
      </c>
      <c r="C12" s="60">
        <v>1227.2000863214084</v>
      </c>
      <c r="D12" s="60">
        <v>18696.378691224167</v>
      </c>
      <c r="E12" s="60">
        <v>2922.8717935503932</v>
      </c>
      <c r="F12" s="60">
        <f t="shared" si="0"/>
        <v>22846.450571095967</v>
      </c>
      <c r="G12" s="107" t="s">
        <v>521</v>
      </c>
    </row>
    <row r="13" spans="1:7" ht="13.9" customHeight="1" x14ac:dyDescent="0.2">
      <c r="B13" s="21" t="s">
        <v>550</v>
      </c>
      <c r="C13" s="61">
        <v>144.45318385904997</v>
      </c>
      <c r="D13" s="61">
        <v>1278.4296221507925</v>
      </c>
      <c r="E13" s="61">
        <v>672.55938163780286</v>
      </c>
      <c r="F13" s="61">
        <f t="shared" si="0"/>
        <v>2095.4421876476454</v>
      </c>
      <c r="G13" s="77" t="s">
        <v>522</v>
      </c>
    </row>
    <row r="14" spans="1:7" ht="13.9" customHeight="1" x14ac:dyDescent="0.2">
      <c r="B14" s="20" t="s">
        <v>560</v>
      </c>
      <c r="C14" s="60">
        <v>1438.9028117914991</v>
      </c>
      <c r="D14" s="60">
        <v>6630.0293194160859</v>
      </c>
      <c r="E14" s="60">
        <v>2574.3324028142647</v>
      </c>
      <c r="F14" s="60">
        <f t="shared" si="0"/>
        <v>10643.26453402185</v>
      </c>
      <c r="G14" s="107" t="s">
        <v>523</v>
      </c>
    </row>
    <row r="15" spans="1:7" ht="13.9" customHeight="1" x14ac:dyDescent="0.2">
      <c r="B15" s="21" t="s">
        <v>561</v>
      </c>
      <c r="C15" s="61">
        <v>248.15514053000379</v>
      </c>
      <c r="D15" s="61">
        <v>2837.5515085543698</v>
      </c>
      <c r="E15" s="61">
        <v>234.84180646562174</v>
      </c>
      <c r="F15" s="61">
        <f t="shared" si="0"/>
        <v>3320.5484555499952</v>
      </c>
      <c r="G15" s="77" t="s">
        <v>524</v>
      </c>
    </row>
    <row r="16" spans="1:7" ht="13.9" customHeight="1" x14ac:dyDescent="0.2">
      <c r="B16" s="20" t="s">
        <v>562</v>
      </c>
      <c r="C16" s="60">
        <v>38.96732299291552</v>
      </c>
      <c r="D16" s="60">
        <v>269.94654950985012</v>
      </c>
      <c r="E16" s="60">
        <v>164.67500000000001</v>
      </c>
      <c r="F16" s="60">
        <f t="shared" si="0"/>
        <v>473.58887250276564</v>
      </c>
      <c r="G16" s="107" t="s">
        <v>525</v>
      </c>
    </row>
    <row r="17" spans="2:7" ht="13.9" customHeight="1" x14ac:dyDescent="0.2">
      <c r="B17" s="21" t="s">
        <v>551</v>
      </c>
      <c r="C17" s="61">
        <v>150.94417140225073</v>
      </c>
      <c r="D17" s="61">
        <v>2746.8027008040817</v>
      </c>
      <c r="E17" s="61">
        <v>1897.1728290638332</v>
      </c>
      <c r="F17" s="61">
        <f t="shared" si="0"/>
        <v>4794.9197012701652</v>
      </c>
      <c r="G17" s="77" t="s">
        <v>526</v>
      </c>
    </row>
    <row r="18" spans="2:7" ht="13.9" customHeight="1" x14ac:dyDescent="0.2">
      <c r="B18" s="20" t="s">
        <v>563</v>
      </c>
      <c r="C18" s="60">
        <v>21.155553974154856</v>
      </c>
      <c r="D18" s="60">
        <v>459.00632999565801</v>
      </c>
      <c r="E18" s="60">
        <v>12.020201121678896</v>
      </c>
      <c r="F18" s="60">
        <f t="shared" si="0"/>
        <v>492.18208509149173</v>
      </c>
      <c r="G18" s="107" t="s">
        <v>527</v>
      </c>
    </row>
    <row r="19" spans="2:7" ht="13.9" customHeight="1" x14ac:dyDescent="0.2">
      <c r="B19" s="21" t="s">
        <v>564</v>
      </c>
      <c r="C19" s="61">
        <v>15864.095130884789</v>
      </c>
      <c r="D19" s="61">
        <v>181716.11215634295</v>
      </c>
      <c r="E19" s="61">
        <v>28770.34229637227</v>
      </c>
      <c r="F19" s="61">
        <f t="shared" si="0"/>
        <v>226350.54958360002</v>
      </c>
      <c r="G19" s="77" t="s">
        <v>528</v>
      </c>
    </row>
    <row r="20" spans="2:7" ht="13.9" customHeight="1" x14ac:dyDescent="0.2">
      <c r="B20" s="20" t="s">
        <v>565</v>
      </c>
      <c r="C20" s="60">
        <v>11.625</v>
      </c>
      <c r="D20" s="60">
        <v>197.7278966001563</v>
      </c>
      <c r="E20" s="60">
        <v>0</v>
      </c>
      <c r="F20" s="60">
        <f t="shared" si="0"/>
        <v>209.3528966001563</v>
      </c>
      <c r="G20" s="107" t="s">
        <v>529</v>
      </c>
    </row>
    <row r="21" spans="2:7" ht="13.9" customHeight="1" x14ac:dyDescent="0.2">
      <c r="B21" s="21" t="s">
        <v>566</v>
      </c>
      <c r="C21" s="61">
        <v>24.365324743711554</v>
      </c>
      <c r="D21" s="61">
        <v>96.761915251244332</v>
      </c>
      <c r="E21" s="61">
        <v>157.15051557188124</v>
      </c>
      <c r="F21" s="61">
        <f t="shared" si="0"/>
        <v>278.27775556683713</v>
      </c>
      <c r="G21" s="77" t="s">
        <v>530</v>
      </c>
    </row>
    <row r="22" spans="2:7" ht="13.9" customHeight="1" x14ac:dyDescent="0.2">
      <c r="B22" s="20" t="s">
        <v>567</v>
      </c>
      <c r="C22" s="60">
        <v>12053.218125247124</v>
      </c>
      <c r="D22" s="60">
        <v>68490.753566779429</v>
      </c>
      <c r="E22" s="60">
        <v>15348.259832947228</v>
      </c>
      <c r="F22" s="60">
        <f t="shared" si="0"/>
        <v>95892.231524973773</v>
      </c>
      <c r="G22" s="107" t="s">
        <v>531</v>
      </c>
    </row>
    <row r="23" spans="2:7" ht="13.9" customHeight="1" x14ac:dyDescent="0.2">
      <c r="B23" s="21" t="s">
        <v>552</v>
      </c>
      <c r="C23" s="61">
        <v>1220.9998253416993</v>
      </c>
      <c r="D23" s="61">
        <v>8158.0004184969539</v>
      </c>
      <c r="E23" s="61">
        <v>2355.88392063642</v>
      </c>
      <c r="F23" s="61">
        <f t="shared" si="0"/>
        <v>11734.884164475072</v>
      </c>
      <c r="G23" s="77" t="s">
        <v>532</v>
      </c>
    </row>
    <row r="24" spans="2:7" ht="13.9" customHeight="1" x14ac:dyDescent="0.2">
      <c r="B24" s="20" t="s">
        <v>568</v>
      </c>
      <c r="C24" s="60">
        <v>43.68127069551425</v>
      </c>
      <c r="D24" s="60">
        <v>561.50720667351652</v>
      </c>
      <c r="E24" s="60">
        <v>77.134708757636005</v>
      </c>
      <c r="F24" s="60">
        <f t="shared" si="0"/>
        <v>682.32318612666677</v>
      </c>
      <c r="G24" s="107" t="s">
        <v>133</v>
      </c>
    </row>
    <row r="25" spans="2:7" ht="13.9" customHeight="1" x14ac:dyDescent="0.2">
      <c r="B25" s="21" t="s">
        <v>569</v>
      </c>
      <c r="C25" s="61">
        <v>409.68277920316126</v>
      </c>
      <c r="D25" s="61">
        <v>5336.6644020858366</v>
      </c>
      <c r="E25" s="61">
        <v>962.91805970176586</v>
      </c>
      <c r="F25" s="61">
        <f t="shared" si="0"/>
        <v>6709.2652409907632</v>
      </c>
      <c r="G25" s="77" t="s">
        <v>533</v>
      </c>
    </row>
    <row r="26" spans="2:7" ht="13.9" customHeight="1" x14ac:dyDescent="0.2">
      <c r="B26" s="20" t="s">
        <v>553</v>
      </c>
      <c r="C26" s="60">
        <v>58.502232852348598</v>
      </c>
      <c r="D26" s="60">
        <v>65.494503223429604</v>
      </c>
      <c r="E26" s="60">
        <v>29.251116426174299</v>
      </c>
      <c r="F26" s="60">
        <f t="shared" si="0"/>
        <v>153.24785250195251</v>
      </c>
      <c r="G26" s="107" t="s">
        <v>534</v>
      </c>
    </row>
    <row r="27" spans="2:7" ht="13.9" customHeight="1" x14ac:dyDescent="0.2">
      <c r="B27" s="21" t="s">
        <v>554</v>
      </c>
      <c r="C27" s="61">
        <v>126.98739912813237</v>
      </c>
      <c r="D27" s="61">
        <v>1018.1794643703842</v>
      </c>
      <c r="E27" s="61">
        <v>46.192688123040398</v>
      </c>
      <c r="F27" s="61">
        <f t="shared" si="0"/>
        <v>1191.3595516215569</v>
      </c>
      <c r="G27" s="77" t="s">
        <v>535</v>
      </c>
    </row>
    <row r="28" spans="2:7" ht="13.9" customHeight="1" x14ac:dyDescent="0.2">
      <c r="B28" s="20" t="s">
        <v>555</v>
      </c>
      <c r="C28" s="60">
        <v>424.46868354603708</v>
      </c>
      <c r="D28" s="60">
        <v>7635.6125941346845</v>
      </c>
      <c r="E28" s="60">
        <v>779.9177642551623</v>
      </c>
      <c r="F28" s="60">
        <f t="shared" si="0"/>
        <v>8839.9990419358837</v>
      </c>
      <c r="G28" s="107" t="s">
        <v>536</v>
      </c>
    </row>
    <row r="29" spans="2:7" ht="13.9" customHeight="1" x14ac:dyDescent="0.2">
      <c r="B29" s="21" t="s">
        <v>570</v>
      </c>
      <c r="C29" s="61">
        <v>10.488405556621519</v>
      </c>
      <c r="D29" s="61">
        <v>41.841241313495914</v>
      </c>
      <c r="E29" s="61">
        <v>16.315297532522361</v>
      </c>
      <c r="F29" s="61">
        <f t="shared" si="0"/>
        <v>68.644944402639794</v>
      </c>
      <c r="G29" s="77" t="s">
        <v>537</v>
      </c>
    </row>
    <row r="30" spans="2:7" ht="13.9" customHeight="1" x14ac:dyDescent="0.2">
      <c r="B30" s="20" t="s">
        <v>571</v>
      </c>
      <c r="C30" s="60">
        <v>238.34377539434087</v>
      </c>
      <c r="D30" s="60">
        <v>2917.756595705207</v>
      </c>
      <c r="E30" s="60">
        <v>6218.2916391008439</v>
      </c>
      <c r="F30" s="60">
        <f t="shared" si="0"/>
        <v>9374.3920102003922</v>
      </c>
      <c r="G30" s="107" t="s">
        <v>538</v>
      </c>
    </row>
    <row r="31" spans="2:7" ht="13.9" customHeight="1" x14ac:dyDescent="0.2">
      <c r="B31" s="21" t="s">
        <v>556</v>
      </c>
      <c r="C31" s="61">
        <v>58.050245248682913</v>
      </c>
      <c r="D31" s="61">
        <v>344.11227853600695</v>
      </c>
      <c r="E31" s="61">
        <v>12.567578868271559</v>
      </c>
      <c r="F31" s="61">
        <f t="shared" si="0"/>
        <v>414.73010265296142</v>
      </c>
      <c r="G31" s="77" t="s">
        <v>539</v>
      </c>
    </row>
    <row r="32" spans="2:7" ht="13.9" customHeight="1" x14ac:dyDescent="0.2">
      <c r="B32" s="20" t="s">
        <v>540</v>
      </c>
      <c r="C32" s="60">
        <v>0.82265428296094467</v>
      </c>
      <c r="D32" s="60">
        <v>3.7842097016203451</v>
      </c>
      <c r="E32" s="60">
        <v>0</v>
      </c>
      <c r="F32" s="60">
        <f t="shared" si="0"/>
        <v>4.60686398458129</v>
      </c>
      <c r="G32" s="107" t="s">
        <v>544</v>
      </c>
    </row>
    <row r="33" spans="2:9" ht="13.9" customHeight="1" x14ac:dyDescent="0.2">
      <c r="B33" s="21" t="s">
        <v>541</v>
      </c>
      <c r="C33" s="61">
        <v>0</v>
      </c>
      <c r="D33" s="61">
        <v>25.173221058604906</v>
      </c>
      <c r="E33" s="61">
        <v>0</v>
      </c>
      <c r="F33" s="61">
        <f t="shared" si="0"/>
        <v>25.173221058604906</v>
      </c>
      <c r="G33" s="77" t="s">
        <v>545</v>
      </c>
    </row>
    <row r="34" spans="2:9" ht="13.9" customHeight="1" x14ac:dyDescent="0.2">
      <c r="B34" s="20" t="s">
        <v>542</v>
      </c>
      <c r="C34" s="60">
        <v>10.694505678492281</v>
      </c>
      <c r="D34" s="60">
        <v>64.98968835391463</v>
      </c>
      <c r="E34" s="60">
        <v>0</v>
      </c>
      <c r="F34" s="60">
        <f t="shared" si="0"/>
        <v>75.684194032406907</v>
      </c>
      <c r="G34" s="107" t="s">
        <v>546</v>
      </c>
    </row>
    <row r="35" spans="2:9" ht="13.9" customHeight="1" x14ac:dyDescent="0.2">
      <c r="B35" s="21" t="s">
        <v>557</v>
      </c>
      <c r="C35" s="61">
        <v>251.12344641665797</v>
      </c>
      <c r="D35" s="61">
        <v>180.02966328317316</v>
      </c>
      <c r="E35" s="61">
        <v>226.97031666892462</v>
      </c>
      <c r="F35" s="61">
        <f t="shared" si="0"/>
        <v>658.12342636875576</v>
      </c>
      <c r="G35" s="77" t="s">
        <v>543</v>
      </c>
    </row>
    <row r="36" spans="2:9" x14ac:dyDescent="0.2">
      <c r="B36" s="10" t="s">
        <v>50</v>
      </c>
      <c r="G36" s="45" t="s">
        <v>82</v>
      </c>
    </row>
    <row r="37" spans="2:9" x14ac:dyDescent="0.2">
      <c r="B37" s="10" t="s">
        <v>680</v>
      </c>
      <c r="G37" s="230" t="s">
        <v>582</v>
      </c>
    </row>
    <row r="38" spans="2:9" ht="14.5" x14ac:dyDescent="0.35">
      <c r="B38" s="74" t="s">
        <v>426</v>
      </c>
      <c r="D38" s="74"/>
      <c r="G38" s="74" t="s">
        <v>427</v>
      </c>
      <c r="I38" s="74"/>
    </row>
  </sheetData>
  <hyperlinks>
    <hyperlink ref="A1" location="Index!A1" display="Index!A1" xr:uid="{16BDF627-14F7-4901-84D5-027E500C01CA}"/>
    <hyperlink ref="B38" location="Enquiries!A1" display="Contact us for media support and coordination." xr:uid="{2C197AD4-CF30-4B23-AA09-CC22D0F6DFF2}"/>
    <hyperlink ref="G38" location="Enquiries!A1" display="للنشر الإعلامي يُرجى التواصل معنا للدعم والتنسيق." xr:uid="{C27CA33D-E065-4FB6-AA4A-62468E0706A1}"/>
  </hyperlinks>
  <pageMargins left="0.7" right="0.7" top="0.75" bottom="0.75" header="0.3" footer="0.3"/>
  <pageSetup orientation="portrait" r:id="rId1"/>
  <headerFooter>
    <oddFooter>&amp;C_x000D_&amp;1#&amp;"Aptos"&amp;11&amp;K000000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5329-6AB9-47B5-B09A-56FDF3210B53}">
  <sheetPr>
    <tabColor rgb="FF00B050"/>
  </sheetPr>
  <dimension ref="A1:J39"/>
  <sheetViews>
    <sheetView showGridLines="0" zoomScale="85" zoomScaleNormal="85" workbookViewId="0">
      <selection activeCell="D33" sqref="D33"/>
    </sheetView>
  </sheetViews>
  <sheetFormatPr defaultColWidth="8.7265625" defaultRowHeight="12" customHeight="1" x14ac:dyDescent="0.2"/>
  <cols>
    <col min="1" max="1" width="8.7265625" style="4"/>
    <col min="2" max="2" width="45.54296875" style="4" customWidth="1"/>
    <col min="3" max="3" width="22" style="4" customWidth="1"/>
    <col min="4" max="4" width="21.7265625" style="4" customWidth="1"/>
    <col min="5" max="5" width="24.81640625" style="4" customWidth="1"/>
    <col min="6" max="6" width="31.26953125" style="4" customWidth="1"/>
    <col min="7" max="7" width="37.7265625" style="4" customWidth="1"/>
    <col min="8" max="16384" width="8.7265625" style="4"/>
  </cols>
  <sheetData>
    <row r="1" spans="1:7" ht="12" customHeight="1" x14ac:dyDescent="0.35">
      <c r="A1" s="104" t="s">
        <v>164</v>
      </c>
    </row>
    <row r="2" spans="1:7" ht="12" customHeight="1" x14ac:dyDescent="0.2">
      <c r="B2" s="5" t="s">
        <v>457</v>
      </c>
      <c r="C2" s="6"/>
      <c r="D2" s="6"/>
      <c r="E2" s="6"/>
      <c r="F2" s="6"/>
      <c r="G2" s="47" t="s">
        <v>456</v>
      </c>
    </row>
    <row r="3" spans="1:7" ht="12" customHeight="1" x14ac:dyDescent="0.2">
      <c r="B3" s="3" t="s">
        <v>37</v>
      </c>
      <c r="C3" s="6"/>
      <c r="D3" s="6"/>
      <c r="E3" s="6"/>
      <c r="F3" s="6"/>
      <c r="G3" s="48" t="s">
        <v>88</v>
      </c>
    </row>
    <row r="4" spans="1:7" ht="5.15" customHeight="1" x14ac:dyDescent="0.2">
      <c r="B4" s="8"/>
      <c r="C4" s="6"/>
      <c r="D4" s="6"/>
      <c r="E4" s="6"/>
      <c r="F4" s="6"/>
    </row>
    <row r="5" spans="1:7" ht="12" customHeight="1" x14ac:dyDescent="0.2">
      <c r="B5" s="15" t="s">
        <v>132</v>
      </c>
      <c r="C5" s="87" t="s">
        <v>84</v>
      </c>
      <c r="D5" s="88" t="s">
        <v>85</v>
      </c>
      <c r="E5" s="89" t="s">
        <v>86</v>
      </c>
      <c r="F5" s="89" t="s">
        <v>83</v>
      </c>
      <c r="G5" s="16" t="s">
        <v>131</v>
      </c>
    </row>
    <row r="6" spans="1:7" ht="12" customHeight="1" x14ac:dyDescent="0.2">
      <c r="B6" s="17"/>
      <c r="C6" s="71" t="s">
        <v>34</v>
      </c>
      <c r="D6" s="72" t="s">
        <v>35</v>
      </c>
      <c r="E6" s="70" t="s">
        <v>36</v>
      </c>
      <c r="F6" s="70" t="s">
        <v>10</v>
      </c>
      <c r="G6" s="16"/>
    </row>
    <row r="7" spans="1:7" ht="13.9" customHeight="1" x14ac:dyDescent="0.2">
      <c r="B7" s="22" t="s">
        <v>10</v>
      </c>
      <c r="C7" s="59">
        <f>SUM(C8:C35)</f>
        <v>617.46</v>
      </c>
      <c r="D7" s="59">
        <f>SUM(D8:D35)</f>
        <v>7293.1</v>
      </c>
      <c r="E7" s="59">
        <f>SUM(E8:E35)</f>
        <v>1656.09</v>
      </c>
      <c r="F7" s="59">
        <f>SUM(F8:F35)</f>
        <v>9566.6499999999978</v>
      </c>
      <c r="G7" s="46" t="s">
        <v>83</v>
      </c>
    </row>
    <row r="8" spans="1:7" ht="13.9" customHeight="1" x14ac:dyDescent="0.2">
      <c r="B8" s="20" t="s">
        <v>547</v>
      </c>
      <c r="C8" s="60">
        <v>21.72</v>
      </c>
      <c r="D8" s="60">
        <v>1736.56</v>
      </c>
      <c r="E8" s="60">
        <v>8</v>
      </c>
      <c r="F8" s="60">
        <f>SUM(C8:E8)</f>
        <v>1766.28</v>
      </c>
      <c r="G8" s="107" t="s">
        <v>407</v>
      </c>
    </row>
    <row r="9" spans="1:7" ht="13.9" customHeight="1" x14ac:dyDescent="0.2">
      <c r="B9" s="21" t="s">
        <v>558</v>
      </c>
      <c r="C9" s="61">
        <v>17.25</v>
      </c>
      <c r="D9" s="61">
        <v>53.16</v>
      </c>
      <c r="E9" s="61">
        <v>14</v>
      </c>
      <c r="F9" s="61">
        <f t="shared" ref="F9:F35" si="0">SUM(C9:E9)</f>
        <v>84.41</v>
      </c>
      <c r="G9" s="77" t="s">
        <v>518</v>
      </c>
    </row>
    <row r="10" spans="1:7" ht="13.9" customHeight="1" x14ac:dyDescent="0.2">
      <c r="B10" s="20" t="s">
        <v>548</v>
      </c>
      <c r="C10" s="60">
        <v>2</v>
      </c>
      <c r="D10" s="60">
        <v>161.9</v>
      </c>
      <c r="E10" s="60">
        <v>0</v>
      </c>
      <c r="F10" s="60">
        <f t="shared" si="0"/>
        <v>163.9</v>
      </c>
      <c r="G10" s="107" t="s">
        <v>519</v>
      </c>
    </row>
    <row r="11" spans="1:7" ht="13.9" customHeight="1" x14ac:dyDescent="0.2">
      <c r="B11" s="21" t="s">
        <v>559</v>
      </c>
      <c r="C11" s="61">
        <v>2</v>
      </c>
      <c r="D11" s="61">
        <v>10.35</v>
      </c>
      <c r="E11" s="61">
        <v>1</v>
      </c>
      <c r="F11" s="61">
        <f t="shared" si="0"/>
        <v>13.35</v>
      </c>
      <c r="G11" s="77" t="s">
        <v>520</v>
      </c>
    </row>
    <row r="12" spans="1:7" ht="13.9" customHeight="1" x14ac:dyDescent="0.2">
      <c r="B12" s="20" t="s">
        <v>549</v>
      </c>
      <c r="C12" s="60">
        <v>6.3999999999999995</v>
      </c>
      <c r="D12" s="60">
        <v>63</v>
      </c>
      <c r="E12" s="60">
        <v>5</v>
      </c>
      <c r="F12" s="60">
        <f t="shared" si="0"/>
        <v>74.400000000000006</v>
      </c>
      <c r="G12" s="107" t="s">
        <v>521</v>
      </c>
    </row>
    <row r="13" spans="1:7" ht="13.9" customHeight="1" x14ac:dyDescent="0.2">
      <c r="B13" s="21" t="s">
        <v>550</v>
      </c>
      <c r="C13" s="61">
        <v>3.0600000000000005</v>
      </c>
      <c r="D13" s="61">
        <v>36.5</v>
      </c>
      <c r="E13" s="61">
        <v>30.35</v>
      </c>
      <c r="F13" s="61">
        <f t="shared" si="0"/>
        <v>69.91</v>
      </c>
      <c r="G13" s="77" t="s">
        <v>522</v>
      </c>
    </row>
    <row r="14" spans="1:7" ht="13.9" customHeight="1" x14ac:dyDescent="0.2">
      <c r="B14" s="20" t="s">
        <v>560</v>
      </c>
      <c r="C14" s="60">
        <v>142.45000000000005</v>
      </c>
      <c r="D14" s="60">
        <v>621.00000000000011</v>
      </c>
      <c r="E14" s="60">
        <v>247.2</v>
      </c>
      <c r="F14" s="60">
        <f t="shared" si="0"/>
        <v>1010.6500000000001</v>
      </c>
      <c r="G14" s="107" t="s">
        <v>523</v>
      </c>
    </row>
    <row r="15" spans="1:7" ht="13.9" customHeight="1" x14ac:dyDescent="0.2">
      <c r="B15" s="21" t="s">
        <v>561</v>
      </c>
      <c r="C15" s="61">
        <v>80.5</v>
      </c>
      <c r="D15" s="61">
        <v>825.89</v>
      </c>
      <c r="E15" s="61">
        <v>76.5</v>
      </c>
      <c r="F15" s="61">
        <f t="shared" si="0"/>
        <v>982.89</v>
      </c>
      <c r="G15" s="77" t="s">
        <v>524</v>
      </c>
    </row>
    <row r="16" spans="1:7" ht="13.9" customHeight="1" x14ac:dyDescent="0.2">
      <c r="B16" s="20" t="s">
        <v>562</v>
      </c>
      <c r="C16" s="60">
        <v>0</v>
      </c>
      <c r="D16" s="60">
        <v>15.99</v>
      </c>
      <c r="E16" s="60">
        <v>15</v>
      </c>
      <c r="F16" s="60">
        <f t="shared" si="0"/>
        <v>30.990000000000002</v>
      </c>
      <c r="G16" s="107" t="s">
        <v>525</v>
      </c>
    </row>
    <row r="17" spans="2:7" ht="13.9" customHeight="1" x14ac:dyDescent="0.2">
      <c r="B17" s="21" t="s">
        <v>551</v>
      </c>
      <c r="C17" s="61">
        <v>21.75</v>
      </c>
      <c r="D17" s="61">
        <v>427.78</v>
      </c>
      <c r="E17" s="61">
        <v>256.53999999999996</v>
      </c>
      <c r="F17" s="61">
        <f t="shared" si="0"/>
        <v>706.06999999999994</v>
      </c>
      <c r="G17" s="77" t="s">
        <v>526</v>
      </c>
    </row>
    <row r="18" spans="2:7" ht="13.9" customHeight="1" x14ac:dyDescent="0.2">
      <c r="B18" s="20" t="s">
        <v>563</v>
      </c>
      <c r="C18" s="60">
        <v>6</v>
      </c>
      <c r="D18" s="60">
        <v>139.39999999999998</v>
      </c>
      <c r="E18" s="60">
        <v>2.5</v>
      </c>
      <c r="F18" s="60">
        <f t="shared" si="0"/>
        <v>147.89999999999998</v>
      </c>
      <c r="G18" s="107" t="s">
        <v>527</v>
      </c>
    </row>
    <row r="19" spans="2:7" ht="13.9" customHeight="1" x14ac:dyDescent="0.2">
      <c r="B19" s="21" t="s">
        <v>564</v>
      </c>
      <c r="C19" s="61">
        <v>1</v>
      </c>
      <c r="D19" s="61">
        <v>4</v>
      </c>
      <c r="E19" s="61">
        <v>0</v>
      </c>
      <c r="F19" s="61">
        <f t="shared" si="0"/>
        <v>5</v>
      </c>
      <c r="G19" s="77" t="s">
        <v>528</v>
      </c>
    </row>
    <row r="20" spans="2:7" ht="13.9" customHeight="1" x14ac:dyDescent="0.2">
      <c r="B20" s="20" t="s">
        <v>565</v>
      </c>
      <c r="C20" s="60">
        <v>4.25</v>
      </c>
      <c r="D20" s="60">
        <v>6</v>
      </c>
      <c r="E20" s="60">
        <v>0</v>
      </c>
      <c r="F20" s="60">
        <f t="shared" si="0"/>
        <v>10.25</v>
      </c>
      <c r="G20" s="107" t="s">
        <v>529</v>
      </c>
    </row>
    <row r="21" spans="2:7" ht="13.9" customHeight="1" x14ac:dyDescent="0.2">
      <c r="B21" s="21" t="s">
        <v>566</v>
      </c>
      <c r="C21" s="61">
        <v>5.35</v>
      </c>
      <c r="D21" s="61">
        <v>20.2</v>
      </c>
      <c r="E21" s="61">
        <v>33.700000000000003</v>
      </c>
      <c r="F21" s="61">
        <f t="shared" si="0"/>
        <v>59.25</v>
      </c>
      <c r="G21" s="77" t="s">
        <v>530</v>
      </c>
    </row>
    <row r="22" spans="2:7" ht="13.9" customHeight="1" x14ac:dyDescent="0.2">
      <c r="B22" s="20" t="s">
        <v>567</v>
      </c>
      <c r="C22" s="60">
        <v>1.75</v>
      </c>
      <c r="D22" s="60">
        <v>307.58999999999997</v>
      </c>
      <c r="E22" s="60">
        <v>35</v>
      </c>
      <c r="F22" s="60">
        <f t="shared" si="0"/>
        <v>344.34</v>
      </c>
      <c r="G22" s="107" t="s">
        <v>531</v>
      </c>
    </row>
    <row r="23" spans="2:7" ht="13.9" customHeight="1" x14ac:dyDescent="0.2">
      <c r="B23" s="21" t="s">
        <v>552</v>
      </c>
      <c r="C23" s="61">
        <v>6.25</v>
      </c>
      <c r="D23" s="61">
        <v>174.3</v>
      </c>
      <c r="E23" s="61">
        <v>34</v>
      </c>
      <c r="F23" s="61">
        <f t="shared" si="0"/>
        <v>214.55</v>
      </c>
      <c r="G23" s="77" t="s">
        <v>532</v>
      </c>
    </row>
    <row r="24" spans="2:7" ht="13.9" customHeight="1" x14ac:dyDescent="0.2">
      <c r="B24" s="20" t="s">
        <v>568</v>
      </c>
      <c r="C24" s="60">
        <v>18.5</v>
      </c>
      <c r="D24" s="60">
        <v>186.15</v>
      </c>
      <c r="E24" s="60">
        <v>33.5</v>
      </c>
      <c r="F24" s="60">
        <f t="shared" si="0"/>
        <v>238.15</v>
      </c>
      <c r="G24" s="107" t="s">
        <v>133</v>
      </c>
    </row>
    <row r="25" spans="2:7" ht="13.9" customHeight="1" x14ac:dyDescent="0.2">
      <c r="B25" s="21" t="s">
        <v>569</v>
      </c>
      <c r="C25" s="61">
        <v>20.520000000000003</v>
      </c>
      <c r="D25" s="61">
        <v>236.95000000000002</v>
      </c>
      <c r="E25" s="61">
        <v>37.5</v>
      </c>
      <c r="F25" s="61">
        <f t="shared" si="0"/>
        <v>294.97000000000003</v>
      </c>
      <c r="G25" s="77" t="s">
        <v>533</v>
      </c>
    </row>
    <row r="26" spans="2:7" ht="13.9" customHeight="1" x14ac:dyDescent="0.2">
      <c r="B26" s="20" t="s">
        <v>553</v>
      </c>
      <c r="C26" s="60">
        <v>3</v>
      </c>
      <c r="D26" s="60">
        <v>3</v>
      </c>
      <c r="E26" s="60">
        <v>1.5</v>
      </c>
      <c r="F26" s="60">
        <f t="shared" si="0"/>
        <v>7.5</v>
      </c>
      <c r="G26" s="107" t="s">
        <v>534</v>
      </c>
    </row>
    <row r="27" spans="2:7" ht="13.9" customHeight="1" x14ac:dyDescent="0.2">
      <c r="B27" s="21" t="s">
        <v>554</v>
      </c>
      <c r="C27" s="61">
        <v>32.480000000000004</v>
      </c>
      <c r="D27" s="61">
        <v>190.50000000000003</v>
      </c>
      <c r="E27" s="61">
        <v>4</v>
      </c>
      <c r="F27" s="61">
        <f t="shared" si="0"/>
        <v>226.98000000000002</v>
      </c>
      <c r="G27" s="77" t="s">
        <v>535</v>
      </c>
    </row>
    <row r="28" spans="2:7" ht="13.9" customHeight="1" x14ac:dyDescent="0.2">
      <c r="B28" s="20" t="s">
        <v>555</v>
      </c>
      <c r="C28" s="60">
        <v>102.03</v>
      </c>
      <c r="D28" s="60">
        <v>1608.79</v>
      </c>
      <c r="E28" s="60">
        <v>200.5</v>
      </c>
      <c r="F28" s="60">
        <f t="shared" si="0"/>
        <v>1911.32</v>
      </c>
      <c r="G28" s="107" t="s">
        <v>536</v>
      </c>
    </row>
    <row r="29" spans="2:7" ht="13.9" customHeight="1" x14ac:dyDescent="0.2">
      <c r="B29" s="21" t="s">
        <v>570</v>
      </c>
      <c r="C29" s="61">
        <v>3.5</v>
      </c>
      <c r="D29" s="61">
        <v>10.9</v>
      </c>
      <c r="E29" s="61">
        <v>6</v>
      </c>
      <c r="F29" s="61">
        <f t="shared" si="0"/>
        <v>20.399999999999999</v>
      </c>
      <c r="G29" s="77" t="s">
        <v>537</v>
      </c>
    </row>
    <row r="30" spans="2:7" ht="13.9" customHeight="1" x14ac:dyDescent="0.2">
      <c r="B30" s="20" t="s">
        <v>571</v>
      </c>
      <c r="C30" s="60">
        <v>17.149999999999999</v>
      </c>
      <c r="D30" s="60">
        <v>234.75</v>
      </c>
      <c r="E30" s="60">
        <v>534.79999999999995</v>
      </c>
      <c r="F30" s="60">
        <f t="shared" si="0"/>
        <v>786.69999999999993</v>
      </c>
      <c r="G30" s="107" t="s">
        <v>538</v>
      </c>
    </row>
    <row r="31" spans="2:7" ht="13.9" customHeight="1" x14ac:dyDescent="0.2">
      <c r="B31" s="21" t="s">
        <v>556</v>
      </c>
      <c r="C31" s="61">
        <v>16.25</v>
      </c>
      <c r="D31" s="61">
        <v>101</v>
      </c>
      <c r="E31" s="61">
        <v>4.5</v>
      </c>
      <c r="F31" s="61">
        <f t="shared" si="0"/>
        <v>121.75</v>
      </c>
      <c r="G31" s="77" t="s">
        <v>539</v>
      </c>
    </row>
    <row r="32" spans="2:7" ht="13.9" customHeight="1" x14ac:dyDescent="0.2">
      <c r="B32" s="20" t="s">
        <v>540</v>
      </c>
      <c r="C32" s="60">
        <v>0.5</v>
      </c>
      <c r="D32" s="60">
        <v>1.56</v>
      </c>
      <c r="E32" s="60">
        <v>0</v>
      </c>
      <c r="F32" s="60">
        <f t="shared" si="0"/>
        <v>2.06</v>
      </c>
      <c r="G32" s="107" t="s">
        <v>544</v>
      </c>
    </row>
    <row r="33" spans="2:10" ht="13.9" customHeight="1" x14ac:dyDescent="0.2">
      <c r="B33" s="21" t="s">
        <v>541</v>
      </c>
      <c r="C33" s="61">
        <v>0</v>
      </c>
      <c r="D33" s="61">
        <v>13.799999999999999</v>
      </c>
      <c r="E33" s="61">
        <v>0</v>
      </c>
      <c r="F33" s="61">
        <f t="shared" si="0"/>
        <v>13.799999999999999</v>
      </c>
      <c r="G33" s="77" t="s">
        <v>545</v>
      </c>
    </row>
    <row r="34" spans="2:10" ht="13.9" customHeight="1" x14ac:dyDescent="0.2">
      <c r="B34" s="20" t="s">
        <v>542</v>
      </c>
      <c r="C34" s="60">
        <v>3</v>
      </c>
      <c r="D34" s="60">
        <v>36.5</v>
      </c>
      <c r="E34" s="60">
        <v>0</v>
      </c>
      <c r="F34" s="60">
        <f t="shared" si="0"/>
        <v>39.5</v>
      </c>
      <c r="G34" s="107" t="s">
        <v>546</v>
      </c>
    </row>
    <row r="35" spans="2:10" ht="13.9" customHeight="1" x14ac:dyDescent="0.2">
      <c r="B35" s="21" t="s">
        <v>557</v>
      </c>
      <c r="C35" s="61">
        <v>78.8</v>
      </c>
      <c r="D35" s="61">
        <v>65.580000000000013</v>
      </c>
      <c r="E35" s="61">
        <v>75</v>
      </c>
      <c r="F35" s="61">
        <f t="shared" si="0"/>
        <v>219.38</v>
      </c>
      <c r="G35" s="77" t="s">
        <v>543</v>
      </c>
    </row>
    <row r="36" spans="2:10" ht="13.9" customHeight="1" x14ac:dyDescent="0.2">
      <c r="B36" s="23"/>
      <c r="C36" s="1"/>
      <c r="D36" s="1"/>
      <c r="E36" s="1"/>
      <c r="F36" s="1"/>
      <c r="G36" s="1"/>
    </row>
    <row r="37" spans="2:10" ht="12" customHeight="1" x14ac:dyDescent="0.2">
      <c r="B37" s="10" t="s">
        <v>50</v>
      </c>
      <c r="E37" s="66"/>
      <c r="F37" s="66"/>
      <c r="G37" s="45" t="s">
        <v>82</v>
      </c>
    </row>
    <row r="39" spans="2:10" ht="14.5" x14ac:dyDescent="0.35">
      <c r="B39" s="74" t="s">
        <v>426</v>
      </c>
      <c r="D39" s="74"/>
      <c r="G39" s="74" t="s">
        <v>427</v>
      </c>
      <c r="J39" s="74"/>
    </row>
  </sheetData>
  <hyperlinks>
    <hyperlink ref="A1" location="Index!A1" display="Index!A1" xr:uid="{FD1D6E76-14C3-42D5-B9FE-4505536CE9C4}"/>
    <hyperlink ref="B39" location="Enquiries!A1" display="Contact us for media support and coordination." xr:uid="{28132675-EB70-49B9-81A5-049A53A39237}"/>
    <hyperlink ref="G39" location="Enquiries!A1" display="للنشر الإعلامي يُرجى التواصل معنا للدعم والتنسيق." xr:uid="{9BB166A0-AF3D-4D5C-BE4D-9954B9E427FF}"/>
  </hyperlinks>
  <pageMargins left="0.7" right="0.7" top="0.75" bottom="0.75" header="0.3" footer="0.3"/>
  <pageSetup orientation="portrait" r:id="rId1"/>
  <headerFooter>
    <oddFooter>&amp;C_x000D_&amp;1#&amp;"Aptos"&amp;11&amp;K000000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D03D-7BED-4EC3-AE4B-1026F6DEFBA4}">
  <sheetPr>
    <tabColor rgb="FF00B050"/>
  </sheetPr>
  <dimension ref="A1:I39"/>
  <sheetViews>
    <sheetView showGridLines="0" zoomScale="55" zoomScaleNormal="55" workbookViewId="0">
      <selection activeCell="E29" sqref="E29"/>
    </sheetView>
  </sheetViews>
  <sheetFormatPr defaultColWidth="8.7265625" defaultRowHeight="10" x14ac:dyDescent="0.2"/>
  <cols>
    <col min="1" max="1" width="10.1796875" style="4" customWidth="1"/>
    <col min="2" max="2" width="37.7265625" style="4" customWidth="1"/>
    <col min="3" max="3" width="21.453125" style="4" customWidth="1"/>
    <col min="4" max="4" width="28.453125" style="4" customWidth="1"/>
    <col min="5" max="5" width="30.1796875" style="4" customWidth="1"/>
    <col min="6" max="6" width="30" style="4" customWidth="1"/>
    <col min="7" max="7" width="45.1796875" style="4" customWidth="1"/>
    <col min="8" max="16384" width="8.7265625" style="4"/>
  </cols>
  <sheetData>
    <row r="1" spans="1:8" ht="14.5" x14ac:dyDescent="0.35">
      <c r="A1" s="104" t="s">
        <v>164</v>
      </c>
    </row>
    <row r="2" spans="1:8" ht="14" x14ac:dyDescent="0.2">
      <c r="B2" s="5" t="s">
        <v>459</v>
      </c>
      <c r="C2" s="6"/>
      <c r="D2" s="6"/>
      <c r="E2" s="6"/>
      <c r="F2" s="6"/>
      <c r="G2" s="47" t="s">
        <v>458</v>
      </c>
    </row>
    <row r="3" spans="1:8" ht="10.5" x14ac:dyDescent="0.2">
      <c r="B3" s="3" t="s">
        <v>127</v>
      </c>
      <c r="C3" s="6"/>
      <c r="D3" s="6"/>
      <c r="E3" s="6"/>
      <c r="F3" s="6"/>
      <c r="G3" s="48" t="s">
        <v>100</v>
      </c>
    </row>
    <row r="4" spans="1:8" ht="5.15" customHeight="1" x14ac:dyDescent="0.2"/>
    <row r="5" spans="1:8" ht="14.5" customHeight="1" x14ac:dyDescent="0.2">
      <c r="B5" s="15" t="s">
        <v>132</v>
      </c>
      <c r="C5" s="87" t="s">
        <v>84</v>
      </c>
      <c r="D5" s="88" t="s">
        <v>85</v>
      </c>
      <c r="E5" s="89" t="s">
        <v>86</v>
      </c>
      <c r="F5" s="89" t="s">
        <v>83</v>
      </c>
      <c r="G5" s="16" t="s">
        <v>131</v>
      </c>
      <c r="H5" s="7"/>
    </row>
    <row r="6" spans="1:8" ht="10.5" x14ac:dyDescent="0.2">
      <c r="B6" s="17"/>
      <c r="C6" s="71" t="s">
        <v>34</v>
      </c>
      <c r="D6" s="72" t="s">
        <v>35</v>
      </c>
      <c r="E6" s="70" t="s">
        <v>36</v>
      </c>
      <c r="F6" s="70" t="s">
        <v>10</v>
      </c>
      <c r="G6" s="16"/>
      <c r="H6" s="7"/>
    </row>
    <row r="7" spans="1:8" ht="13.9" customHeight="1" x14ac:dyDescent="0.2">
      <c r="B7" s="22" t="s">
        <v>10</v>
      </c>
      <c r="C7" s="59">
        <f>SUM(C8:C35)</f>
        <v>1567.0300000000002</v>
      </c>
      <c r="D7" s="59">
        <f>SUM(D8:D35)</f>
        <v>16188.429999999995</v>
      </c>
      <c r="E7" s="59">
        <f>SUM(E8:E35)</f>
        <v>6187.05</v>
      </c>
      <c r="F7" s="59">
        <f>SUM(F8:F35)</f>
        <v>23942.509999999995</v>
      </c>
      <c r="G7" s="46" t="s">
        <v>83</v>
      </c>
      <c r="H7" s="7"/>
    </row>
    <row r="8" spans="1:8" ht="13.9" customHeight="1" x14ac:dyDescent="0.2">
      <c r="B8" s="20" t="s">
        <v>547</v>
      </c>
      <c r="C8" s="60">
        <v>25.04</v>
      </c>
      <c r="D8" s="60">
        <v>1920.82</v>
      </c>
      <c r="E8" s="60">
        <v>8.8000000000000007</v>
      </c>
      <c r="F8" s="60">
        <f>SUM(C8:E8)</f>
        <v>1954.6599999999999</v>
      </c>
      <c r="G8" s="107" t="s">
        <v>407</v>
      </c>
    </row>
    <row r="9" spans="1:8" ht="13.9" customHeight="1" x14ac:dyDescent="0.2">
      <c r="B9" s="21" t="s">
        <v>558</v>
      </c>
      <c r="C9" s="61">
        <v>67.3</v>
      </c>
      <c r="D9" s="61">
        <v>208.14</v>
      </c>
      <c r="E9" s="61">
        <v>56</v>
      </c>
      <c r="F9" s="61">
        <f t="shared" ref="F9:F35" si="0">SUM(C9:E9)</f>
        <v>331.44</v>
      </c>
      <c r="G9" s="77" t="s">
        <v>518</v>
      </c>
    </row>
    <row r="10" spans="1:8" ht="13.9" customHeight="1" x14ac:dyDescent="0.2">
      <c r="B10" s="20" t="s">
        <v>548</v>
      </c>
      <c r="C10" s="60">
        <v>2</v>
      </c>
      <c r="D10" s="60">
        <v>196.47</v>
      </c>
      <c r="E10" s="60">
        <v>0</v>
      </c>
      <c r="F10" s="60">
        <f t="shared" si="0"/>
        <v>198.47</v>
      </c>
      <c r="G10" s="107" t="s">
        <v>519</v>
      </c>
    </row>
    <row r="11" spans="1:8" ht="13.9" customHeight="1" x14ac:dyDescent="0.2">
      <c r="B11" s="21" t="s">
        <v>559</v>
      </c>
      <c r="C11" s="61">
        <v>2.1</v>
      </c>
      <c r="D11" s="61">
        <v>19.48</v>
      </c>
      <c r="E11" s="61">
        <v>2</v>
      </c>
      <c r="F11" s="61">
        <f t="shared" si="0"/>
        <v>23.580000000000002</v>
      </c>
      <c r="G11" s="77" t="s">
        <v>520</v>
      </c>
    </row>
    <row r="12" spans="1:8" ht="13.9" customHeight="1" x14ac:dyDescent="0.2">
      <c r="B12" s="20" t="s">
        <v>549</v>
      </c>
      <c r="C12" s="60">
        <v>9.7999999999999989</v>
      </c>
      <c r="D12" s="60">
        <v>135</v>
      </c>
      <c r="E12" s="60">
        <v>7</v>
      </c>
      <c r="F12" s="60">
        <f t="shared" si="0"/>
        <v>151.80000000000001</v>
      </c>
      <c r="G12" s="107" t="s">
        <v>521</v>
      </c>
    </row>
    <row r="13" spans="1:8" ht="13.9" customHeight="1" x14ac:dyDescent="0.2">
      <c r="B13" s="21" t="s">
        <v>550</v>
      </c>
      <c r="C13" s="61">
        <v>12.240000000000002</v>
      </c>
      <c r="D13" s="61">
        <v>146</v>
      </c>
      <c r="E13" s="61">
        <v>121.4</v>
      </c>
      <c r="F13" s="61">
        <f t="shared" si="0"/>
        <v>279.64</v>
      </c>
      <c r="G13" s="77" t="s">
        <v>522</v>
      </c>
    </row>
    <row r="14" spans="1:8" ht="13.9" customHeight="1" x14ac:dyDescent="0.2">
      <c r="B14" s="20" t="s">
        <v>560</v>
      </c>
      <c r="C14" s="60">
        <v>532.79999999999995</v>
      </c>
      <c r="D14" s="60">
        <v>2410.3500000000004</v>
      </c>
      <c r="E14" s="60">
        <v>939.81999999999994</v>
      </c>
      <c r="F14" s="60">
        <f t="shared" si="0"/>
        <v>3882.9700000000003</v>
      </c>
      <c r="G14" s="107" t="s">
        <v>523</v>
      </c>
    </row>
    <row r="15" spans="1:8" ht="13.9" customHeight="1" x14ac:dyDescent="0.2">
      <c r="B15" s="21" t="s">
        <v>561</v>
      </c>
      <c r="C15" s="61">
        <v>73.440000000000012</v>
      </c>
      <c r="D15" s="61">
        <v>837.58999999999992</v>
      </c>
      <c r="E15" s="61">
        <v>69.5</v>
      </c>
      <c r="F15" s="61">
        <f t="shared" si="0"/>
        <v>980.53</v>
      </c>
      <c r="G15" s="77" t="s">
        <v>524</v>
      </c>
    </row>
    <row r="16" spans="1:8" ht="13.9" customHeight="1" x14ac:dyDescent="0.2">
      <c r="B16" s="20" t="s">
        <v>562</v>
      </c>
      <c r="C16" s="60">
        <v>0</v>
      </c>
      <c r="D16" s="60">
        <v>46.97</v>
      </c>
      <c r="E16" s="60">
        <v>35</v>
      </c>
      <c r="F16" s="60">
        <f t="shared" si="0"/>
        <v>81.97</v>
      </c>
      <c r="G16" s="107" t="s">
        <v>525</v>
      </c>
    </row>
    <row r="17" spans="2:7" ht="13.9" customHeight="1" x14ac:dyDescent="0.2">
      <c r="B17" s="21" t="s">
        <v>551</v>
      </c>
      <c r="C17" s="61">
        <v>61.55</v>
      </c>
      <c r="D17" s="61">
        <v>1123.8899999999999</v>
      </c>
      <c r="E17" s="61">
        <v>778.98</v>
      </c>
      <c r="F17" s="61">
        <f t="shared" si="0"/>
        <v>1964.4199999999998</v>
      </c>
      <c r="G17" s="77" t="s">
        <v>526</v>
      </c>
    </row>
    <row r="18" spans="2:7" ht="13.9" customHeight="1" x14ac:dyDescent="0.2">
      <c r="B18" s="20" t="s">
        <v>563</v>
      </c>
      <c r="C18" s="60">
        <v>13.2</v>
      </c>
      <c r="D18" s="60">
        <v>280.80000000000007</v>
      </c>
      <c r="E18" s="60">
        <v>7.5</v>
      </c>
      <c r="F18" s="60">
        <f t="shared" si="0"/>
        <v>301.50000000000006</v>
      </c>
      <c r="G18" s="107" t="s">
        <v>527</v>
      </c>
    </row>
    <row r="19" spans="2:7" ht="13.9" customHeight="1" x14ac:dyDescent="0.2">
      <c r="B19" s="21" t="s">
        <v>564</v>
      </c>
      <c r="C19" s="61">
        <v>0.5</v>
      </c>
      <c r="D19" s="61">
        <v>4</v>
      </c>
      <c r="E19" s="61">
        <v>0</v>
      </c>
      <c r="F19" s="61">
        <f t="shared" si="0"/>
        <v>4.5</v>
      </c>
      <c r="G19" s="77" t="s">
        <v>528</v>
      </c>
    </row>
    <row r="20" spans="2:7" ht="13.9" customHeight="1" x14ac:dyDescent="0.2">
      <c r="B20" s="20" t="s">
        <v>565</v>
      </c>
      <c r="C20" s="60">
        <v>7.75</v>
      </c>
      <c r="D20" s="60">
        <v>12</v>
      </c>
      <c r="E20" s="60">
        <v>0</v>
      </c>
      <c r="F20" s="60">
        <f t="shared" si="0"/>
        <v>19.75</v>
      </c>
      <c r="G20" s="107" t="s">
        <v>529</v>
      </c>
    </row>
    <row r="21" spans="2:7" ht="13.9" customHeight="1" x14ac:dyDescent="0.2">
      <c r="B21" s="21" t="s">
        <v>566</v>
      </c>
      <c r="C21" s="61">
        <v>10.45</v>
      </c>
      <c r="D21" s="61">
        <v>40.4</v>
      </c>
      <c r="E21" s="61">
        <v>67.400000000000006</v>
      </c>
      <c r="F21" s="61">
        <f t="shared" si="0"/>
        <v>118.25</v>
      </c>
      <c r="G21" s="77" t="s">
        <v>530</v>
      </c>
    </row>
    <row r="22" spans="2:7" ht="13.9" customHeight="1" x14ac:dyDescent="0.2">
      <c r="B22" s="20" t="s">
        <v>567</v>
      </c>
      <c r="C22" s="60">
        <v>6.75</v>
      </c>
      <c r="D22" s="60">
        <v>1080.3599999999999</v>
      </c>
      <c r="E22" s="60">
        <v>130.5</v>
      </c>
      <c r="F22" s="60">
        <f t="shared" si="0"/>
        <v>1217.6099999999999</v>
      </c>
      <c r="G22" s="107" t="s">
        <v>531</v>
      </c>
    </row>
    <row r="23" spans="2:7" ht="13.9" customHeight="1" x14ac:dyDescent="0.2">
      <c r="B23" s="21" t="s">
        <v>552</v>
      </c>
      <c r="C23" s="61">
        <v>19.899999999999999</v>
      </c>
      <c r="D23" s="61">
        <v>508.29999999999995</v>
      </c>
      <c r="E23" s="61">
        <v>112</v>
      </c>
      <c r="F23" s="61">
        <f t="shared" si="0"/>
        <v>640.19999999999993</v>
      </c>
      <c r="G23" s="77" t="s">
        <v>532</v>
      </c>
    </row>
    <row r="24" spans="2:7" ht="13.9" customHeight="1" x14ac:dyDescent="0.2">
      <c r="B24" s="20" t="s">
        <v>568</v>
      </c>
      <c r="C24" s="60">
        <v>36.700000000000003</v>
      </c>
      <c r="D24" s="60">
        <v>359.55</v>
      </c>
      <c r="E24" s="60">
        <v>64.5</v>
      </c>
      <c r="F24" s="60">
        <f t="shared" si="0"/>
        <v>460.75</v>
      </c>
      <c r="G24" s="107" t="s">
        <v>133</v>
      </c>
    </row>
    <row r="25" spans="2:7" ht="13.9" customHeight="1" x14ac:dyDescent="0.2">
      <c r="B25" s="21" t="s">
        <v>569</v>
      </c>
      <c r="C25" s="61">
        <v>147.06000000000003</v>
      </c>
      <c r="D25" s="61">
        <v>1609.6499999999999</v>
      </c>
      <c r="E25" s="61">
        <v>254.5</v>
      </c>
      <c r="F25" s="61">
        <f t="shared" si="0"/>
        <v>2011.2099999999998</v>
      </c>
      <c r="G25" s="77" t="s">
        <v>533</v>
      </c>
    </row>
    <row r="26" spans="2:7" ht="13.9" customHeight="1" x14ac:dyDescent="0.2">
      <c r="B26" s="20" t="s">
        <v>553</v>
      </c>
      <c r="C26" s="60">
        <v>21</v>
      </c>
      <c r="D26" s="60">
        <v>21</v>
      </c>
      <c r="E26" s="60">
        <v>10.5</v>
      </c>
      <c r="F26" s="60">
        <f t="shared" si="0"/>
        <v>52.5</v>
      </c>
      <c r="G26" s="107" t="s">
        <v>534</v>
      </c>
    </row>
    <row r="27" spans="2:7" ht="13.9" customHeight="1" x14ac:dyDescent="0.2">
      <c r="B27" s="21" t="s">
        <v>554</v>
      </c>
      <c r="C27" s="61">
        <v>32.69</v>
      </c>
      <c r="D27" s="61">
        <v>205.29000000000002</v>
      </c>
      <c r="E27" s="61">
        <v>4</v>
      </c>
      <c r="F27" s="61">
        <f t="shared" si="0"/>
        <v>241.98000000000002</v>
      </c>
      <c r="G27" s="77" t="s">
        <v>535</v>
      </c>
    </row>
    <row r="28" spans="2:7" ht="13.9" customHeight="1" x14ac:dyDescent="0.2">
      <c r="B28" s="20" t="s">
        <v>555</v>
      </c>
      <c r="C28" s="60">
        <v>175.02999999999994</v>
      </c>
      <c r="D28" s="60">
        <v>3153.9499999999975</v>
      </c>
      <c r="E28" s="60">
        <v>322.5</v>
      </c>
      <c r="F28" s="60">
        <f t="shared" si="0"/>
        <v>3651.4799999999973</v>
      </c>
      <c r="G28" s="107" t="s">
        <v>536</v>
      </c>
    </row>
    <row r="29" spans="2:7" ht="13.9" customHeight="1" x14ac:dyDescent="0.2">
      <c r="B29" s="21" t="s">
        <v>570</v>
      </c>
      <c r="C29" s="61">
        <v>2.7</v>
      </c>
      <c r="D29" s="61">
        <v>10.5</v>
      </c>
      <c r="E29" s="61">
        <v>4.2</v>
      </c>
      <c r="F29" s="61">
        <f t="shared" si="0"/>
        <v>17.399999999999999</v>
      </c>
      <c r="G29" s="77" t="s">
        <v>537</v>
      </c>
    </row>
    <row r="30" spans="2:7" ht="13.9" customHeight="1" x14ac:dyDescent="0.2">
      <c r="B30" s="20" t="s">
        <v>571</v>
      </c>
      <c r="C30" s="60">
        <v>98.9</v>
      </c>
      <c r="D30" s="60">
        <v>1403.9</v>
      </c>
      <c r="E30" s="60">
        <v>3042.5</v>
      </c>
      <c r="F30" s="60">
        <f t="shared" si="0"/>
        <v>4545.3</v>
      </c>
      <c r="G30" s="107" t="s">
        <v>538</v>
      </c>
    </row>
    <row r="31" spans="2:7" ht="13.9" customHeight="1" x14ac:dyDescent="0.2">
      <c r="B31" s="21" t="s">
        <v>556</v>
      </c>
      <c r="C31" s="61">
        <v>48.5</v>
      </c>
      <c r="D31" s="61">
        <v>287.5</v>
      </c>
      <c r="E31" s="61">
        <v>10.5</v>
      </c>
      <c r="F31" s="61">
        <f t="shared" si="0"/>
        <v>346.5</v>
      </c>
      <c r="G31" s="77" t="s">
        <v>539</v>
      </c>
    </row>
    <row r="32" spans="2:7" ht="13.9" customHeight="1" x14ac:dyDescent="0.2">
      <c r="B32" s="20" t="s">
        <v>540</v>
      </c>
      <c r="C32" s="60">
        <v>0.5</v>
      </c>
      <c r="D32" s="60">
        <v>2.2999999999999998</v>
      </c>
      <c r="E32" s="60">
        <v>0</v>
      </c>
      <c r="F32" s="60">
        <f t="shared" si="0"/>
        <v>2.8</v>
      </c>
      <c r="G32" s="107" t="s">
        <v>544</v>
      </c>
    </row>
    <row r="33" spans="2:9" ht="13.9" customHeight="1" x14ac:dyDescent="0.2">
      <c r="B33" s="21" t="s">
        <v>541</v>
      </c>
      <c r="C33" s="61">
        <v>0</v>
      </c>
      <c r="D33" s="61">
        <v>15.299999999999999</v>
      </c>
      <c r="E33" s="61">
        <v>0</v>
      </c>
      <c r="F33" s="61">
        <f t="shared" si="0"/>
        <v>15.299999999999999</v>
      </c>
      <c r="G33" s="77" t="s">
        <v>545</v>
      </c>
    </row>
    <row r="34" spans="2:9" ht="13.9" customHeight="1" x14ac:dyDescent="0.2">
      <c r="B34" s="20" t="s">
        <v>542</v>
      </c>
      <c r="C34" s="60">
        <v>6.5</v>
      </c>
      <c r="D34" s="60">
        <v>39.5</v>
      </c>
      <c r="E34" s="60">
        <v>0</v>
      </c>
      <c r="F34" s="60">
        <f t="shared" si="0"/>
        <v>46</v>
      </c>
      <c r="G34" s="107" t="s">
        <v>546</v>
      </c>
    </row>
    <row r="35" spans="2:9" ht="13.9" customHeight="1" x14ac:dyDescent="0.2">
      <c r="B35" s="21" t="s">
        <v>557</v>
      </c>
      <c r="C35" s="61">
        <v>152.63</v>
      </c>
      <c r="D35" s="61">
        <v>109.42000000000002</v>
      </c>
      <c r="E35" s="61">
        <v>137.94999999999999</v>
      </c>
      <c r="F35" s="61">
        <f t="shared" si="0"/>
        <v>400</v>
      </c>
      <c r="G35" s="77" t="s">
        <v>543</v>
      </c>
    </row>
    <row r="36" spans="2:9" ht="13.9" customHeight="1" x14ac:dyDescent="0.2">
      <c r="B36" s="37"/>
      <c r="C36" s="204"/>
      <c r="D36" s="204"/>
      <c r="E36" s="204"/>
      <c r="F36" s="204"/>
      <c r="G36" s="79"/>
      <c r="H36" s="7"/>
    </row>
    <row r="37" spans="2:9" x14ac:dyDescent="0.2">
      <c r="B37" s="10" t="s">
        <v>50</v>
      </c>
      <c r="F37" s="66"/>
      <c r="G37" s="45" t="s">
        <v>82</v>
      </c>
    </row>
    <row r="38" spans="2:9" x14ac:dyDescent="0.2">
      <c r="B38" s="10" t="s">
        <v>680</v>
      </c>
      <c r="C38" s="66"/>
      <c r="D38" s="66"/>
      <c r="E38" s="66"/>
      <c r="F38" s="66"/>
      <c r="G38" s="230" t="s">
        <v>582</v>
      </c>
    </row>
    <row r="39" spans="2:9" ht="14.5" x14ac:dyDescent="0.35">
      <c r="B39" s="74" t="s">
        <v>426</v>
      </c>
      <c r="D39" s="74"/>
      <c r="G39" s="74" t="s">
        <v>427</v>
      </c>
      <c r="I39" s="74"/>
    </row>
  </sheetData>
  <hyperlinks>
    <hyperlink ref="A1" location="Index!A1" display="Index!A1" xr:uid="{1CD67189-C948-4020-8A00-9C1886FBBA2F}"/>
    <hyperlink ref="B39" location="Enquiries!A1" display="Contact us for media support and coordination." xr:uid="{9524B703-2727-4271-A65B-62A61C2F7DB8}"/>
    <hyperlink ref="G39" location="Enquiries!A1" display="للنشر الإعلامي يُرجى التواصل معنا للدعم والتنسيق." xr:uid="{DFAD238A-4C29-4B35-9FF8-5BBDCB1647D5}"/>
  </hyperlinks>
  <pageMargins left="0.7" right="0.7" top="0.75" bottom="0.75" header="0.3" footer="0.3"/>
  <pageSetup orientation="portrait" r:id="rId1"/>
  <headerFooter>
    <oddFooter>&amp;C_x000D_&amp;1#&amp;"Aptos"&amp;11&amp;K000000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8B7E-6436-4F40-99B2-7CA934C86671}">
  <sheetPr>
    <tabColor rgb="FF00B050"/>
  </sheetPr>
  <dimension ref="A1:I40"/>
  <sheetViews>
    <sheetView showGridLines="0" zoomScale="70" zoomScaleNormal="70" workbookViewId="0">
      <selection activeCell="G38" sqref="G38"/>
    </sheetView>
  </sheetViews>
  <sheetFormatPr defaultColWidth="8.7265625" defaultRowHeight="10" x14ac:dyDescent="0.2"/>
  <cols>
    <col min="1" max="1" width="10.54296875" style="4" customWidth="1"/>
    <col min="2" max="2" width="35.81640625" style="4" customWidth="1"/>
    <col min="3" max="3" width="27.26953125" style="4" customWidth="1"/>
    <col min="4" max="4" width="27.7265625" style="4" customWidth="1"/>
    <col min="5" max="5" width="27" style="4" customWidth="1"/>
    <col min="6" max="6" width="35.7265625" style="4" customWidth="1"/>
    <col min="7" max="7" width="35.1796875" style="4" customWidth="1"/>
    <col min="8" max="16384" width="8.7265625" style="4"/>
  </cols>
  <sheetData>
    <row r="1" spans="1:7" ht="14.5" x14ac:dyDescent="0.35">
      <c r="A1" s="104" t="s">
        <v>164</v>
      </c>
    </row>
    <row r="2" spans="1:7" ht="14" x14ac:dyDescent="0.2">
      <c r="B2" s="5" t="s">
        <v>461</v>
      </c>
      <c r="C2" s="6"/>
      <c r="D2" s="6"/>
      <c r="E2" s="6"/>
      <c r="F2" s="6"/>
      <c r="G2" s="47" t="s">
        <v>460</v>
      </c>
    </row>
    <row r="3" spans="1:7" ht="10.5" x14ac:dyDescent="0.2">
      <c r="B3" s="3" t="s">
        <v>47</v>
      </c>
      <c r="C3" s="6"/>
      <c r="D3" s="6"/>
      <c r="E3" s="6"/>
      <c r="F3" s="6"/>
      <c r="G3" s="48" t="s">
        <v>101</v>
      </c>
    </row>
    <row r="4" spans="1:7" ht="5.15" customHeight="1" x14ac:dyDescent="0.2"/>
    <row r="5" spans="1:7" ht="14.5" customHeight="1" x14ac:dyDescent="0.2">
      <c r="B5" s="15" t="s">
        <v>132</v>
      </c>
      <c r="C5" s="87" t="s">
        <v>84</v>
      </c>
      <c r="D5" s="88" t="s">
        <v>85</v>
      </c>
      <c r="E5" s="89" t="s">
        <v>86</v>
      </c>
      <c r="F5" s="89" t="s">
        <v>83</v>
      </c>
      <c r="G5" s="16" t="s">
        <v>131</v>
      </c>
    </row>
    <row r="6" spans="1:7" ht="22.5" customHeight="1" x14ac:dyDescent="0.2">
      <c r="B6" s="17"/>
      <c r="C6" s="71" t="s">
        <v>34</v>
      </c>
      <c r="D6" s="72" t="s">
        <v>35</v>
      </c>
      <c r="E6" s="70" t="s">
        <v>36</v>
      </c>
      <c r="F6" s="70" t="s">
        <v>10</v>
      </c>
      <c r="G6" s="16"/>
    </row>
    <row r="7" spans="1:7" ht="13.9" customHeight="1" x14ac:dyDescent="0.2">
      <c r="B7" s="22" t="s">
        <v>10</v>
      </c>
      <c r="C7" s="59">
        <f>SUM(C8:C35)</f>
        <v>3724.8487555872443</v>
      </c>
      <c r="D7" s="59">
        <f>SUM(D8:D35)</f>
        <v>39912.547318207951</v>
      </c>
      <c r="E7" s="59">
        <f>SUM(E8:E35)</f>
        <v>14101.546994757486</v>
      </c>
      <c r="F7" s="59">
        <f>SUM(F8:F35)</f>
        <v>57738.94306855269</v>
      </c>
      <c r="G7" s="46" t="s">
        <v>83</v>
      </c>
    </row>
    <row r="8" spans="1:7" ht="13.9" customHeight="1" x14ac:dyDescent="0.2">
      <c r="B8" s="20" t="s">
        <v>547</v>
      </c>
      <c r="C8" s="60">
        <v>59.300649126606942</v>
      </c>
      <c r="D8" s="60">
        <v>4548.9565836808761</v>
      </c>
      <c r="E8" s="60">
        <v>20.840483718615861</v>
      </c>
      <c r="F8" s="60">
        <f>SUM(C8:E8)</f>
        <v>4629.0977165260992</v>
      </c>
      <c r="G8" s="107" t="s">
        <v>407</v>
      </c>
    </row>
    <row r="9" spans="1:7" ht="13.9" customHeight="1" x14ac:dyDescent="0.2">
      <c r="B9" s="21" t="s">
        <v>558</v>
      </c>
      <c r="C9" s="61">
        <v>106.91716091219172</v>
      </c>
      <c r="D9" s="61">
        <v>330.66475293110818</v>
      </c>
      <c r="E9" s="61">
        <v>88.965245335553291</v>
      </c>
      <c r="F9" s="61">
        <f t="shared" ref="F9:F35" si="0">SUM(C9:E9)</f>
        <v>526.54715917885324</v>
      </c>
      <c r="G9" s="77" t="s">
        <v>518</v>
      </c>
    </row>
    <row r="10" spans="1:7" ht="13.9" customHeight="1" x14ac:dyDescent="0.2">
      <c r="B10" s="20" t="s">
        <v>548</v>
      </c>
      <c r="C10" s="60">
        <v>9.3881618903528921</v>
      </c>
      <c r="D10" s="60">
        <v>922.2460832988163</v>
      </c>
      <c r="E10" s="60">
        <v>0</v>
      </c>
      <c r="F10" s="60">
        <f t="shared" si="0"/>
        <v>931.63424518916918</v>
      </c>
      <c r="G10" s="107" t="s">
        <v>519</v>
      </c>
    </row>
    <row r="11" spans="1:7" ht="13.9" customHeight="1" x14ac:dyDescent="0.2">
      <c r="B11" s="21" t="s">
        <v>559</v>
      </c>
      <c r="C11" s="61">
        <v>2.6196859640284695</v>
      </c>
      <c r="D11" s="61">
        <v>24.300705990130755</v>
      </c>
      <c r="E11" s="61">
        <v>2.494939013360447</v>
      </c>
      <c r="F11" s="61">
        <f t="shared" si="0"/>
        <v>29.415330967519672</v>
      </c>
      <c r="G11" s="77" t="s">
        <v>520</v>
      </c>
    </row>
    <row r="12" spans="1:7" ht="13.9" customHeight="1" x14ac:dyDescent="0.2">
      <c r="B12" s="20" t="s">
        <v>549</v>
      </c>
      <c r="C12" s="60">
        <v>28.490960298605561</v>
      </c>
      <c r="D12" s="60">
        <v>392.47751431752562</v>
      </c>
      <c r="E12" s="60">
        <v>20.350685927575402</v>
      </c>
      <c r="F12" s="60">
        <f t="shared" si="0"/>
        <v>441.31916054370657</v>
      </c>
      <c r="G12" s="107" t="s">
        <v>521</v>
      </c>
    </row>
    <row r="13" spans="1:7" ht="13.9" customHeight="1" x14ac:dyDescent="0.2">
      <c r="B13" s="21" t="s">
        <v>550</v>
      </c>
      <c r="C13" s="61">
        <v>47.154747557509587</v>
      </c>
      <c r="D13" s="61">
        <v>562.46676008140514</v>
      </c>
      <c r="E13" s="61">
        <v>467.69496351974374</v>
      </c>
      <c r="F13" s="61">
        <f t="shared" si="0"/>
        <v>1077.3164711586585</v>
      </c>
      <c r="G13" s="77" t="s">
        <v>522</v>
      </c>
    </row>
    <row r="14" spans="1:7" ht="13.9" customHeight="1" x14ac:dyDescent="0.2">
      <c r="B14" s="20" t="s">
        <v>560</v>
      </c>
      <c r="C14" s="60">
        <v>1364.2264963542293</v>
      </c>
      <c r="D14" s="60">
        <v>6171.6654194583652</v>
      </c>
      <c r="E14" s="60">
        <v>2406.3951685503598</v>
      </c>
      <c r="F14" s="60">
        <f t="shared" si="0"/>
        <v>9942.2870843629535</v>
      </c>
      <c r="G14" s="107" t="s">
        <v>523</v>
      </c>
    </row>
    <row r="15" spans="1:7" ht="13.9" customHeight="1" x14ac:dyDescent="0.2">
      <c r="B15" s="21" t="s">
        <v>561</v>
      </c>
      <c r="C15" s="61">
        <v>248.15514053000379</v>
      </c>
      <c r="D15" s="61">
        <v>2830.2323550725191</v>
      </c>
      <c r="E15" s="61">
        <v>234.84180646562174</v>
      </c>
      <c r="F15" s="61">
        <f t="shared" si="0"/>
        <v>3313.2293020681445</v>
      </c>
      <c r="G15" s="77" t="s">
        <v>524</v>
      </c>
    </row>
    <row r="16" spans="1:7" ht="13.9" customHeight="1" x14ac:dyDescent="0.2">
      <c r="B16" s="20" t="s">
        <v>562</v>
      </c>
      <c r="C16" s="60">
        <v>0</v>
      </c>
      <c r="D16" s="60">
        <v>220.99385000000001</v>
      </c>
      <c r="E16" s="60">
        <v>164.67500000000001</v>
      </c>
      <c r="F16" s="60">
        <f t="shared" si="0"/>
        <v>385.66885000000002</v>
      </c>
      <c r="G16" s="107" t="s">
        <v>525</v>
      </c>
    </row>
    <row r="17" spans="2:7" ht="13.9" customHeight="1" x14ac:dyDescent="0.2">
      <c r="B17" s="21" t="s">
        <v>551</v>
      </c>
      <c r="C17" s="61">
        <v>149.90242063837189</v>
      </c>
      <c r="D17" s="61">
        <v>2737.1865399067387</v>
      </c>
      <c r="E17" s="61">
        <v>1897.1728290638332</v>
      </c>
      <c r="F17" s="61">
        <f t="shared" si="0"/>
        <v>4784.2617896089441</v>
      </c>
      <c r="G17" s="77" t="s">
        <v>526</v>
      </c>
    </row>
    <row r="18" spans="2:7" ht="13.9" customHeight="1" x14ac:dyDescent="0.2">
      <c r="B18" s="20" t="s">
        <v>563</v>
      </c>
      <c r="C18" s="60">
        <v>21.155553974154856</v>
      </c>
      <c r="D18" s="60">
        <v>450.03632999565798</v>
      </c>
      <c r="E18" s="60">
        <v>12.020201121678896</v>
      </c>
      <c r="F18" s="60">
        <f t="shared" si="0"/>
        <v>483.2120850914917</v>
      </c>
      <c r="G18" s="107" t="s">
        <v>527</v>
      </c>
    </row>
    <row r="19" spans="2:7" ht="13.9" customHeight="1" x14ac:dyDescent="0.2">
      <c r="B19" s="21" t="s">
        <v>564</v>
      </c>
      <c r="C19" s="61">
        <v>1.9422973253002811</v>
      </c>
      <c r="D19" s="61">
        <v>15.538378602402249</v>
      </c>
      <c r="E19" s="61">
        <v>0</v>
      </c>
      <c r="F19" s="61">
        <f t="shared" si="0"/>
        <v>17.480675927702531</v>
      </c>
      <c r="G19" s="77" t="s">
        <v>528</v>
      </c>
    </row>
    <row r="20" spans="2:7" ht="13.9" customHeight="1" x14ac:dyDescent="0.2">
      <c r="B20" s="20" t="s">
        <v>565</v>
      </c>
      <c r="C20" s="60">
        <v>11.625</v>
      </c>
      <c r="D20" s="60">
        <v>18</v>
      </c>
      <c r="E20" s="60">
        <v>0</v>
      </c>
      <c r="F20" s="60">
        <f t="shared" si="0"/>
        <v>29.625</v>
      </c>
      <c r="G20" s="107" t="s">
        <v>529</v>
      </c>
    </row>
    <row r="21" spans="2:7" ht="13.9" customHeight="1" x14ac:dyDescent="0.2">
      <c r="B21" s="21" t="s">
        <v>566</v>
      </c>
      <c r="C21" s="61">
        <v>24.365324743711554</v>
      </c>
      <c r="D21" s="61">
        <v>94.197044942195873</v>
      </c>
      <c r="E21" s="61">
        <v>157.15051557188124</v>
      </c>
      <c r="F21" s="61">
        <f t="shared" si="0"/>
        <v>275.71288525778868</v>
      </c>
      <c r="G21" s="77" t="s">
        <v>530</v>
      </c>
    </row>
    <row r="22" spans="2:7" ht="13.9" customHeight="1" x14ac:dyDescent="0.2">
      <c r="B22" s="20" t="s">
        <v>567</v>
      </c>
      <c r="C22" s="60">
        <v>16.63443973147913</v>
      </c>
      <c r="D22" s="60">
        <v>2662.3975271556728</v>
      </c>
      <c r="E22" s="60">
        <v>321.59916814192985</v>
      </c>
      <c r="F22" s="60">
        <f t="shared" si="0"/>
        <v>3000.6311350290821</v>
      </c>
      <c r="G22" s="107" t="s">
        <v>531</v>
      </c>
    </row>
    <row r="23" spans="2:7" ht="13.9" customHeight="1" x14ac:dyDescent="0.2">
      <c r="B23" s="21" t="s">
        <v>552</v>
      </c>
      <c r="C23" s="61">
        <v>40.647632030266053</v>
      </c>
      <c r="D23" s="61">
        <v>1038.2508221600117</v>
      </c>
      <c r="E23" s="61">
        <v>228.77059233114565</v>
      </c>
      <c r="F23" s="61">
        <f t="shared" si="0"/>
        <v>1307.6690465214235</v>
      </c>
      <c r="G23" s="77" t="s">
        <v>532</v>
      </c>
    </row>
    <row r="24" spans="2:7" ht="13.9" customHeight="1" x14ac:dyDescent="0.2">
      <c r="B24" s="20" t="s">
        <v>568</v>
      </c>
      <c r="C24" s="60">
        <v>40.573594975033799</v>
      </c>
      <c r="D24" s="60">
        <v>397.49962052516082</v>
      </c>
      <c r="E24" s="60">
        <v>71.307816781735156</v>
      </c>
      <c r="F24" s="60">
        <f t="shared" si="0"/>
        <v>509.38103228192978</v>
      </c>
      <c r="G24" s="107" t="s">
        <v>133</v>
      </c>
    </row>
    <row r="25" spans="2:7" ht="13.9" customHeight="1" x14ac:dyDescent="0.2">
      <c r="B25" s="21" t="s">
        <v>569</v>
      </c>
      <c r="C25" s="61">
        <v>409.68277920316126</v>
      </c>
      <c r="D25" s="61">
        <v>4484.1961481325197</v>
      </c>
      <c r="E25" s="61">
        <v>708.99134575822461</v>
      </c>
      <c r="F25" s="61">
        <f t="shared" si="0"/>
        <v>5602.8702730939049</v>
      </c>
      <c r="G25" s="77" t="s">
        <v>533</v>
      </c>
    </row>
    <row r="26" spans="2:7" ht="13.9" customHeight="1" x14ac:dyDescent="0.2">
      <c r="B26" s="20" t="s">
        <v>553</v>
      </c>
      <c r="C26" s="60">
        <v>58.502232852348598</v>
      </c>
      <c r="D26" s="60">
        <v>58.502232852348598</v>
      </c>
      <c r="E26" s="60">
        <v>29.251116426174299</v>
      </c>
      <c r="F26" s="60">
        <f t="shared" si="0"/>
        <v>146.25558213087149</v>
      </c>
      <c r="G26" s="107" t="s">
        <v>534</v>
      </c>
    </row>
    <row r="27" spans="2:7" ht="13.9" customHeight="1" x14ac:dyDescent="0.2">
      <c r="B27" s="21" t="s">
        <v>554</v>
      </c>
      <c r="C27" s="61">
        <v>126.98739912813237</v>
      </c>
      <c r="D27" s="61">
        <v>797.46843582178951</v>
      </c>
      <c r="E27" s="61">
        <v>15.538378602402249</v>
      </c>
      <c r="F27" s="61">
        <f t="shared" si="0"/>
        <v>939.99421355232414</v>
      </c>
      <c r="G27" s="77" t="s">
        <v>535</v>
      </c>
    </row>
    <row r="28" spans="2:7" ht="13.9" customHeight="1" x14ac:dyDescent="0.2">
      <c r="B28" s="20" t="s">
        <v>555</v>
      </c>
      <c r="C28" s="60">
        <v>423.28374039560003</v>
      </c>
      <c r="D28" s="60">
        <v>7627.3538994498203</v>
      </c>
      <c r="E28" s="60">
        <v>779.9177642551623</v>
      </c>
      <c r="F28" s="60">
        <f t="shared" si="0"/>
        <v>8830.5554041005835</v>
      </c>
      <c r="G28" s="107" t="s">
        <v>536</v>
      </c>
    </row>
    <row r="29" spans="2:7" ht="13.9" customHeight="1" x14ac:dyDescent="0.2">
      <c r="B29" s="21" t="s">
        <v>570</v>
      </c>
      <c r="C29" s="61">
        <v>10.488405556621519</v>
      </c>
      <c r="D29" s="61">
        <v>40.788243831305905</v>
      </c>
      <c r="E29" s="61">
        <v>16.315297532522361</v>
      </c>
      <c r="F29" s="61">
        <f t="shared" si="0"/>
        <v>67.591946920449786</v>
      </c>
      <c r="G29" s="77" t="s">
        <v>537</v>
      </c>
    </row>
    <row r="30" spans="2:7" ht="13.9" customHeight="1" x14ac:dyDescent="0.2">
      <c r="B30" s="20" t="s">
        <v>571</v>
      </c>
      <c r="C30" s="60">
        <v>202.11408077274086</v>
      </c>
      <c r="D30" s="60">
        <v>2869.0390090682599</v>
      </c>
      <c r="E30" s="60">
        <v>6217.715781102771</v>
      </c>
      <c r="F30" s="60">
        <f t="shared" si="0"/>
        <v>9288.868870943772</v>
      </c>
      <c r="G30" s="107" t="s">
        <v>538</v>
      </c>
    </row>
    <row r="31" spans="2:7" ht="13.9" customHeight="1" x14ac:dyDescent="0.2">
      <c r="B31" s="21" t="s">
        <v>556</v>
      </c>
      <c r="C31" s="61">
        <v>58.050245248682913</v>
      </c>
      <c r="D31" s="61">
        <v>344.11227853600695</v>
      </c>
      <c r="E31" s="61">
        <v>12.567578868271559</v>
      </c>
      <c r="F31" s="61">
        <f t="shared" si="0"/>
        <v>414.73010265296142</v>
      </c>
      <c r="G31" s="77" t="s">
        <v>539</v>
      </c>
    </row>
    <row r="32" spans="2:7" ht="13.9" customHeight="1" x14ac:dyDescent="0.2">
      <c r="B32" s="20" t="s">
        <v>540</v>
      </c>
      <c r="C32" s="60">
        <v>0.82265428296094467</v>
      </c>
      <c r="D32" s="60">
        <v>3.7842097016203451</v>
      </c>
      <c r="E32" s="60">
        <v>0</v>
      </c>
      <c r="F32" s="60">
        <f t="shared" si="0"/>
        <v>4.60686398458129</v>
      </c>
      <c r="G32" s="107" t="s">
        <v>544</v>
      </c>
    </row>
    <row r="33" spans="2:9" ht="13.9" customHeight="1" x14ac:dyDescent="0.2">
      <c r="B33" s="21" t="s">
        <v>541</v>
      </c>
      <c r="C33" s="61">
        <v>0</v>
      </c>
      <c r="D33" s="61">
        <v>25.173221058604906</v>
      </c>
      <c r="E33" s="61">
        <v>0</v>
      </c>
      <c r="F33" s="61">
        <f t="shared" si="0"/>
        <v>25.173221058604906</v>
      </c>
      <c r="G33" s="77" t="s">
        <v>545</v>
      </c>
    </row>
    <row r="34" spans="2:9" ht="13.9" customHeight="1" x14ac:dyDescent="0.2">
      <c r="B34" s="20" t="s">
        <v>542</v>
      </c>
      <c r="C34" s="60">
        <v>10.694505678492281</v>
      </c>
      <c r="D34" s="60">
        <v>64.98968835391463</v>
      </c>
      <c r="E34" s="60">
        <v>0</v>
      </c>
      <c r="F34" s="60">
        <f t="shared" si="0"/>
        <v>75.684194032406907</v>
      </c>
      <c r="G34" s="107" t="s">
        <v>546</v>
      </c>
    </row>
    <row r="35" spans="2:9" ht="13.9" customHeight="1" x14ac:dyDescent="0.2">
      <c r="B35" s="21" t="s">
        <v>557</v>
      </c>
      <c r="C35" s="61">
        <v>251.12344641665797</v>
      </c>
      <c r="D35" s="61">
        <v>180.02966328317316</v>
      </c>
      <c r="E35" s="61">
        <v>226.97031666892462</v>
      </c>
      <c r="F35" s="61">
        <f t="shared" si="0"/>
        <v>658.12342636875576</v>
      </c>
      <c r="G35" s="77" t="s">
        <v>543</v>
      </c>
    </row>
    <row r="36" spans="2:9" x14ac:dyDescent="0.2">
      <c r="B36" s="23"/>
      <c r="C36" s="68"/>
      <c r="D36" s="68"/>
      <c r="E36" s="68"/>
      <c r="F36" s="67"/>
      <c r="G36" s="1"/>
    </row>
    <row r="37" spans="2:9" x14ac:dyDescent="0.2">
      <c r="B37" s="10" t="s">
        <v>50</v>
      </c>
      <c r="G37" s="45" t="s">
        <v>82</v>
      </c>
    </row>
    <row r="38" spans="2:9" x14ac:dyDescent="0.2">
      <c r="B38" s="10" t="s">
        <v>680</v>
      </c>
      <c r="C38" s="66"/>
      <c r="D38" s="66"/>
      <c r="E38" s="66"/>
      <c r="F38" s="66"/>
      <c r="G38" s="45" t="s">
        <v>582</v>
      </c>
    </row>
    <row r="39" spans="2:9" ht="14.5" x14ac:dyDescent="0.35">
      <c r="B39" s="74" t="s">
        <v>426</v>
      </c>
      <c r="D39" s="74"/>
      <c r="G39" s="74" t="s">
        <v>427</v>
      </c>
      <c r="I39" s="74"/>
    </row>
    <row r="40" spans="2:9" x14ac:dyDescent="0.2">
      <c r="D40" s="65"/>
    </row>
  </sheetData>
  <hyperlinks>
    <hyperlink ref="A1" location="Index!A1" display="Index!A1" xr:uid="{F7B4D7AA-252A-4B65-A119-267667C05E74}"/>
    <hyperlink ref="B39" location="Enquiries!A1" display="Contact us for media support and coordination." xr:uid="{55E3F839-A6F1-4510-BFDC-29B4EB94851C}"/>
    <hyperlink ref="G39" location="Enquiries!A1" display="للنشر الإعلامي يُرجى التواصل معنا للدعم والتنسيق." xr:uid="{CDA386F0-7F72-44FF-94EF-56C86D3A5E0B}"/>
  </hyperlinks>
  <pageMargins left="0.7" right="0.7" top="0.75" bottom="0.75" header="0.3" footer="0.3"/>
  <pageSetup orientation="portrait" r:id="rId1"/>
  <headerFooter>
    <oddFooter>&amp;C_x000D_&amp;1#&amp;"Aptos"&amp;11&amp;K000000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7B861-113D-4B6E-8F31-F3F731B5C7BD}">
  <sheetPr>
    <tabColor rgb="FF00B050"/>
  </sheetPr>
  <dimension ref="A1:J33"/>
  <sheetViews>
    <sheetView showGridLines="0" zoomScale="70" zoomScaleNormal="70" workbookViewId="0">
      <selection activeCell="A33" sqref="A33"/>
    </sheetView>
  </sheetViews>
  <sheetFormatPr defaultColWidth="8.7265625" defaultRowHeight="10" x14ac:dyDescent="0.2"/>
  <cols>
    <col min="1" max="1" width="8.7265625" style="4"/>
    <col min="2" max="2" width="45.54296875" style="4" customWidth="1"/>
    <col min="3" max="3" width="19.453125" style="4" customWidth="1"/>
    <col min="4" max="4" width="22.1796875" style="4" customWidth="1"/>
    <col min="5" max="5" width="23.81640625" style="4" customWidth="1"/>
    <col min="6" max="6" width="30.453125" style="4" customWidth="1"/>
    <col min="7" max="7" width="25.453125" style="4" customWidth="1"/>
    <col min="8" max="16384" width="8.7265625" style="4"/>
  </cols>
  <sheetData>
    <row r="1" spans="1:7" ht="14.5" x14ac:dyDescent="0.35">
      <c r="A1" s="104" t="s">
        <v>164</v>
      </c>
    </row>
    <row r="2" spans="1:7" ht="14" x14ac:dyDescent="0.2">
      <c r="B2" s="5" t="s">
        <v>463</v>
      </c>
      <c r="C2" s="6"/>
      <c r="D2" s="6"/>
      <c r="E2" s="6"/>
      <c r="F2" s="6"/>
      <c r="G2" s="47" t="s">
        <v>462</v>
      </c>
    </row>
    <row r="3" spans="1:7" ht="10.5" x14ac:dyDescent="0.2">
      <c r="B3" s="3" t="s">
        <v>37</v>
      </c>
      <c r="C3" s="6"/>
      <c r="D3" s="6"/>
      <c r="E3" s="6"/>
      <c r="F3" s="6"/>
      <c r="G3" s="48" t="s">
        <v>88</v>
      </c>
    </row>
    <row r="4" spans="1:7" ht="5.15" customHeight="1" x14ac:dyDescent="0.2">
      <c r="B4" s="8"/>
      <c r="C4" s="6"/>
      <c r="D4" s="6"/>
      <c r="E4" s="6"/>
      <c r="F4" s="6"/>
    </row>
    <row r="5" spans="1:7" ht="14.5" customHeight="1" x14ac:dyDescent="0.2">
      <c r="B5" s="15" t="s">
        <v>132</v>
      </c>
      <c r="C5" s="87" t="s">
        <v>84</v>
      </c>
      <c r="D5" s="88" t="s">
        <v>85</v>
      </c>
      <c r="E5" s="89" t="s">
        <v>86</v>
      </c>
      <c r="F5" s="89" t="s">
        <v>83</v>
      </c>
      <c r="G5" s="16" t="s">
        <v>131</v>
      </c>
    </row>
    <row r="6" spans="1:7" ht="10.5" x14ac:dyDescent="0.2">
      <c r="B6" s="17"/>
      <c r="C6" s="71" t="s">
        <v>34</v>
      </c>
      <c r="D6" s="72" t="s">
        <v>35</v>
      </c>
      <c r="E6" s="70" t="s">
        <v>36</v>
      </c>
      <c r="F6" s="70" t="s">
        <v>10</v>
      </c>
      <c r="G6" s="16"/>
    </row>
    <row r="7" spans="1:7" ht="13.9" customHeight="1" x14ac:dyDescent="0.2">
      <c r="B7" s="39" t="s">
        <v>10</v>
      </c>
      <c r="C7" s="73">
        <f>SUM(C8:C30)</f>
        <v>771.99</v>
      </c>
      <c r="D7" s="73">
        <f>SUM(D8:D30)</f>
        <v>6537.63</v>
      </c>
      <c r="E7" s="73">
        <f>SUM(E8:E30)</f>
        <v>1209.4099999999999</v>
      </c>
      <c r="F7" s="73">
        <f>SUM(C7:E7)</f>
        <v>8519.0299999999988</v>
      </c>
      <c r="G7" s="49" t="s">
        <v>83</v>
      </c>
    </row>
    <row r="8" spans="1:7" ht="13.9" customHeight="1" x14ac:dyDescent="0.2">
      <c r="B8" s="21" t="s">
        <v>547</v>
      </c>
      <c r="C8" s="61">
        <v>30.36</v>
      </c>
      <c r="D8" s="61">
        <v>42.439999999999991</v>
      </c>
      <c r="E8" s="61">
        <v>40.65</v>
      </c>
      <c r="F8" s="61">
        <f>SUM(C8:E8)</f>
        <v>113.44999999999999</v>
      </c>
      <c r="G8" s="77" t="s">
        <v>407</v>
      </c>
    </row>
    <row r="9" spans="1:7" ht="13.9" customHeight="1" x14ac:dyDescent="0.2">
      <c r="B9" s="37" t="s">
        <v>573</v>
      </c>
      <c r="C9" s="204">
        <v>0</v>
      </c>
      <c r="D9" s="204">
        <v>1.24</v>
      </c>
      <c r="E9" s="204">
        <v>0</v>
      </c>
      <c r="F9" s="204">
        <f t="shared" ref="F9:F30" si="0">SUM(C9:E9)</f>
        <v>1.24</v>
      </c>
      <c r="G9" s="79" t="s">
        <v>518</v>
      </c>
    </row>
    <row r="10" spans="1:7" ht="13.9" customHeight="1" x14ac:dyDescent="0.2">
      <c r="B10" s="21" t="s">
        <v>548</v>
      </c>
      <c r="C10" s="61">
        <v>1.8</v>
      </c>
      <c r="D10" s="61">
        <v>23.09</v>
      </c>
      <c r="E10" s="61">
        <v>0</v>
      </c>
      <c r="F10" s="61">
        <f t="shared" si="0"/>
        <v>24.89</v>
      </c>
      <c r="G10" s="77" t="s">
        <v>519</v>
      </c>
    </row>
    <row r="11" spans="1:7" ht="13.9" customHeight="1" x14ac:dyDescent="0.2">
      <c r="B11" s="37" t="s">
        <v>549</v>
      </c>
      <c r="C11" s="204">
        <v>10.65</v>
      </c>
      <c r="D11" s="204">
        <v>30.599999999999998</v>
      </c>
      <c r="E11" s="204">
        <v>32.159999999999997</v>
      </c>
      <c r="F11" s="204">
        <f t="shared" si="0"/>
        <v>73.41</v>
      </c>
      <c r="G11" s="79" t="s">
        <v>521</v>
      </c>
    </row>
    <row r="12" spans="1:7" ht="13.9" customHeight="1" x14ac:dyDescent="0.2">
      <c r="B12" s="21" t="s">
        <v>550</v>
      </c>
      <c r="C12" s="61">
        <v>46.290000000000006</v>
      </c>
      <c r="D12" s="61">
        <v>642.30999999999915</v>
      </c>
      <c r="E12" s="61">
        <v>86.49</v>
      </c>
      <c r="F12" s="61">
        <f t="shared" si="0"/>
        <v>775.08999999999912</v>
      </c>
      <c r="G12" s="77" t="s">
        <v>522</v>
      </c>
    </row>
    <row r="13" spans="1:7" ht="13.9" customHeight="1" x14ac:dyDescent="0.2">
      <c r="B13" s="37" t="s">
        <v>574</v>
      </c>
      <c r="C13" s="204">
        <v>5.8</v>
      </c>
      <c r="D13" s="204">
        <v>39.959999999999994</v>
      </c>
      <c r="E13" s="204">
        <v>11.43</v>
      </c>
      <c r="F13" s="204">
        <f t="shared" si="0"/>
        <v>57.189999999999991</v>
      </c>
      <c r="G13" s="79" t="s">
        <v>523</v>
      </c>
    </row>
    <row r="14" spans="1:7" ht="13.9" customHeight="1" x14ac:dyDescent="0.2">
      <c r="B14" s="21" t="s">
        <v>575</v>
      </c>
      <c r="C14" s="61">
        <v>22.1</v>
      </c>
      <c r="D14" s="61">
        <v>156.68</v>
      </c>
      <c r="E14" s="61">
        <v>50.2</v>
      </c>
      <c r="F14" s="61">
        <f t="shared" si="0"/>
        <v>228.98000000000002</v>
      </c>
      <c r="G14" s="77" t="s">
        <v>524</v>
      </c>
    </row>
    <row r="15" spans="1:7" ht="13.9" customHeight="1" x14ac:dyDescent="0.2">
      <c r="B15" s="37" t="s">
        <v>576</v>
      </c>
      <c r="C15" s="204">
        <v>0</v>
      </c>
      <c r="D15" s="204">
        <v>0.99</v>
      </c>
      <c r="E15" s="204">
        <v>0</v>
      </c>
      <c r="F15" s="204">
        <f t="shared" si="0"/>
        <v>0.99</v>
      </c>
      <c r="G15" s="79" t="s">
        <v>525</v>
      </c>
    </row>
    <row r="16" spans="1:7" ht="13.9" customHeight="1" x14ac:dyDescent="0.2">
      <c r="B16" s="21" t="s">
        <v>551</v>
      </c>
      <c r="C16" s="61">
        <v>6.33</v>
      </c>
      <c r="D16" s="61">
        <v>8.25</v>
      </c>
      <c r="E16" s="61">
        <v>0</v>
      </c>
      <c r="F16" s="61">
        <f t="shared" si="0"/>
        <v>14.58</v>
      </c>
      <c r="G16" s="77" t="s">
        <v>526</v>
      </c>
    </row>
    <row r="17" spans="2:7" ht="13.9" customHeight="1" x14ac:dyDescent="0.2">
      <c r="B17" s="37" t="s">
        <v>577</v>
      </c>
      <c r="C17" s="204">
        <v>0.3</v>
      </c>
      <c r="D17" s="204">
        <v>2</v>
      </c>
      <c r="E17" s="204">
        <v>0</v>
      </c>
      <c r="F17" s="204">
        <f t="shared" si="0"/>
        <v>2.2999999999999998</v>
      </c>
      <c r="G17" s="79" t="s">
        <v>527</v>
      </c>
    </row>
    <row r="18" spans="2:7" ht="13.9" customHeight="1" x14ac:dyDescent="0.2">
      <c r="B18" s="21" t="s">
        <v>578</v>
      </c>
      <c r="C18" s="61">
        <v>0</v>
      </c>
      <c r="D18" s="61">
        <v>2.99</v>
      </c>
      <c r="E18" s="61">
        <v>0</v>
      </c>
      <c r="F18" s="61">
        <f t="shared" si="0"/>
        <v>2.99</v>
      </c>
      <c r="G18" s="77" t="s">
        <v>529</v>
      </c>
    </row>
    <row r="19" spans="2:7" ht="13.9" customHeight="1" x14ac:dyDescent="0.2">
      <c r="B19" s="37" t="s">
        <v>579</v>
      </c>
      <c r="C19" s="204">
        <v>329.93000000000018</v>
      </c>
      <c r="D19" s="204">
        <v>3712.0199999999995</v>
      </c>
      <c r="E19" s="204">
        <v>601.36</v>
      </c>
      <c r="F19" s="204">
        <f t="shared" si="0"/>
        <v>4643.3099999999995</v>
      </c>
      <c r="G19" s="79" t="s">
        <v>530</v>
      </c>
    </row>
    <row r="20" spans="2:7" ht="13.9" customHeight="1" x14ac:dyDescent="0.2">
      <c r="B20" s="21" t="s">
        <v>552</v>
      </c>
      <c r="C20" s="61">
        <v>0</v>
      </c>
      <c r="D20" s="61">
        <v>30.33</v>
      </c>
      <c r="E20" s="61">
        <v>0</v>
      </c>
      <c r="F20" s="61">
        <f t="shared" si="0"/>
        <v>30.33</v>
      </c>
      <c r="G20" s="77" t="s">
        <v>532</v>
      </c>
    </row>
    <row r="21" spans="2:7" ht="13.9" customHeight="1" x14ac:dyDescent="0.2">
      <c r="B21" s="37" t="s">
        <v>580</v>
      </c>
      <c r="C21" s="204">
        <v>0</v>
      </c>
      <c r="D21" s="204">
        <v>1.32</v>
      </c>
      <c r="E21" s="204">
        <v>0</v>
      </c>
      <c r="F21" s="204">
        <f t="shared" si="0"/>
        <v>1.32</v>
      </c>
      <c r="G21" s="79" t="s">
        <v>133</v>
      </c>
    </row>
    <row r="22" spans="2:7" ht="13.9" customHeight="1" x14ac:dyDescent="0.2">
      <c r="B22" s="21" t="s">
        <v>48</v>
      </c>
      <c r="C22" s="61">
        <v>281.88999999999993</v>
      </c>
      <c r="D22" s="61">
        <v>1518.2500000000007</v>
      </c>
      <c r="E22" s="61">
        <v>311.71999999999991</v>
      </c>
      <c r="F22" s="61">
        <f t="shared" si="0"/>
        <v>2111.8600000000006</v>
      </c>
      <c r="G22" s="77" t="s">
        <v>533</v>
      </c>
    </row>
    <row r="23" spans="2:7" ht="13.9" customHeight="1" x14ac:dyDescent="0.2">
      <c r="B23" s="20" t="s">
        <v>553</v>
      </c>
      <c r="C23" s="204">
        <v>22.3</v>
      </c>
      <c r="D23" s="204">
        <v>197.29000000000008</v>
      </c>
      <c r="E23" s="204">
        <v>50.45</v>
      </c>
      <c r="F23" s="204">
        <f t="shared" si="0"/>
        <v>270.04000000000008</v>
      </c>
      <c r="G23" s="107" t="s">
        <v>534</v>
      </c>
    </row>
    <row r="24" spans="2:7" ht="13.9" customHeight="1" x14ac:dyDescent="0.2">
      <c r="B24" s="21" t="s">
        <v>554</v>
      </c>
      <c r="C24" s="61">
        <v>1</v>
      </c>
      <c r="D24" s="61">
        <v>24.54</v>
      </c>
      <c r="E24" s="61">
        <v>0.75</v>
      </c>
      <c r="F24" s="61">
        <f t="shared" si="0"/>
        <v>26.29</v>
      </c>
      <c r="G24" s="77" t="s">
        <v>535</v>
      </c>
    </row>
    <row r="25" spans="2:7" ht="13.9" customHeight="1" x14ac:dyDescent="0.2">
      <c r="B25" s="37" t="s">
        <v>555</v>
      </c>
      <c r="C25" s="204">
        <v>0</v>
      </c>
      <c r="D25" s="204">
        <v>66.28</v>
      </c>
      <c r="E25" s="204">
        <v>21</v>
      </c>
      <c r="F25" s="204">
        <f t="shared" si="0"/>
        <v>87.28</v>
      </c>
      <c r="G25" s="79" t="s">
        <v>536</v>
      </c>
    </row>
    <row r="26" spans="2:7" ht="13.9" customHeight="1" x14ac:dyDescent="0.2">
      <c r="B26" s="21" t="s">
        <v>408</v>
      </c>
      <c r="C26" s="61">
        <v>0</v>
      </c>
      <c r="D26" s="61">
        <v>1.8</v>
      </c>
      <c r="E26" s="61">
        <v>0</v>
      </c>
      <c r="F26" s="61">
        <f t="shared" si="0"/>
        <v>1.8</v>
      </c>
      <c r="G26" s="77" t="s">
        <v>537</v>
      </c>
    </row>
    <row r="27" spans="2:7" ht="13.9" customHeight="1" x14ac:dyDescent="0.2">
      <c r="B27" s="20" t="s">
        <v>581</v>
      </c>
      <c r="C27" s="204">
        <v>0</v>
      </c>
      <c r="D27" s="204">
        <v>18</v>
      </c>
      <c r="E27" s="204">
        <v>2.5</v>
      </c>
      <c r="F27" s="204">
        <f t="shared" si="0"/>
        <v>20.5</v>
      </c>
      <c r="G27" s="107" t="s">
        <v>538</v>
      </c>
    </row>
    <row r="28" spans="2:7" ht="13.9" customHeight="1" x14ac:dyDescent="0.2">
      <c r="B28" s="21" t="s">
        <v>556</v>
      </c>
      <c r="C28" s="61">
        <v>0.33</v>
      </c>
      <c r="D28" s="61">
        <v>2.2999999999999998</v>
      </c>
      <c r="E28" s="61">
        <v>0</v>
      </c>
      <c r="F28" s="61">
        <f t="shared" si="0"/>
        <v>2.63</v>
      </c>
      <c r="G28" s="77" t="s">
        <v>539</v>
      </c>
    </row>
    <row r="29" spans="2:7" ht="13.9" customHeight="1" x14ac:dyDescent="0.2">
      <c r="B29" s="37" t="s">
        <v>542</v>
      </c>
      <c r="C29" s="204">
        <v>0</v>
      </c>
      <c r="D29" s="204">
        <v>0.64</v>
      </c>
      <c r="E29" s="204">
        <v>0</v>
      </c>
      <c r="F29" s="204">
        <f t="shared" si="0"/>
        <v>0.64</v>
      </c>
      <c r="G29" s="79" t="s">
        <v>572</v>
      </c>
    </row>
    <row r="30" spans="2:7" ht="13.9" customHeight="1" x14ac:dyDescent="0.2">
      <c r="B30" s="21" t="s">
        <v>557</v>
      </c>
      <c r="C30" s="61">
        <v>12.91</v>
      </c>
      <c r="D30" s="61">
        <v>14.309999999999999</v>
      </c>
      <c r="E30" s="61">
        <v>0.7</v>
      </c>
      <c r="F30" s="61">
        <f t="shared" si="0"/>
        <v>27.919999999999998</v>
      </c>
      <c r="G30" s="77" t="s">
        <v>543</v>
      </c>
    </row>
    <row r="31" spans="2:7" x14ac:dyDescent="0.2">
      <c r="B31" s="10" t="s">
        <v>50</v>
      </c>
      <c r="G31" s="45" t="s">
        <v>82</v>
      </c>
    </row>
    <row r="33" spans="2:10" ht="14.5" x14ac:dyDescent="0.35">
      <c r="B33" s="74" t="s">
        <v>426</v>
      </c>
      <c r="D33" s="74"/>
      <c r="G33" s="74" t="s">
        <v>427</v>
      </c>
      <c r="J33" s="74"/>
    </row>
  </sheetData>
  <hyperlinks>
    <hyperlink ref="A1" location="Index!A1" display="Index!A1" xr:uid="{52B2C5C8-78C5-4285-BF5B-13E3B43D2B21}"/>
    <hyperlink ref="B33" location="Enquiries!A1" display="Contact us for media support and coordination." xr:uid="{D582CA2E-CE1D-4E51-9C60-EE7E78CD2371}"/>
    <hyperlink ref="G33" location="Enquiries!A1" display="للنشر الإعلامي يُرجى التواصل معنا للدعم والتنسيق." xr:uid="{5209278B-EF0D-4543-943D-89FAF8C87C07}"/>
  </hyperlinks>
  <pageMargins left="0.7" right="0.7" top="0.75" bottom="0.75" header="0.3" footer="0.3"/>
  <pageSetup orientation="portrait" r:id="rId1"/>
  <headerFooter>
    <oddFooter>&amp;C_x000D_&amp;1#&amp;"Aptos"&amp;11&amp;K000000 This is classified as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C686-D7D6-44FE-8A9F-E235BA8C6EAB}">
  <sheetPr>
    <tabColor rgb="FF00B050"/>
  </sheetPr>
  <dimension ref="A1:I33"/>
  <sheetViews>
    <sheetView showGridLines="0" zoomScale="70" zoomScaleNormal="70" workbookViewId="0">
      <selection activeCell="I1" sqref="I1:I1048576"/>
    </sheetView>
  </sheetViews>
  <sheetFormatPr defaultColWidth="8.7265625" defaultRowHeight="10" x14ac:dyDescent="0.2"/>
  <cols>
    <col min="1" max="1" width="8.7265625" style="4"/>
    <col min="2" max="2" width="39.54296875" style="4" customWidth="1"/>
    <col min="3" max="3" width="21.7265625" style="4" customWidth="1"/>
    <col min="4" max="4" width="29.26953125" style="4" customWidth="1"/>
    <col min="5" max="5" width="26" style="4" customWidth="1"/>
    <col min="6" max="6" width="28" style="4" customWidth="1"/>
    <col min="7" max="7" width="44" style="4" customWidth="1"/>
    <col min="8" max="16384" width="8.7265625" style="4"/>
  </cols>
  <sheetData>
    <row r="1" spans="1:7" ht="14.5" x14ac:dyDescent="0.35">
      <c r="A1" s="104" t="s">
        <v>164</v>
      </c>
    </row>
    <row r="2" spans="1:7" ht="14" x14ac:dyDescent="0.2">
      <c r="B2" s="5" t="s">
        <v>465</v>
      </c>
      <c r="C2" s="6"/>
      <c r="D2" s="6"/>
      <c r="E2" s="6"/>
      <c r="F2" s="6"/>
      <c r="G2" s="47" t="s">
        <v>464</v>
      </c>
    </row>
    <row r="3" spans="1:7" ht="10.5" x14ac:dyDescent="0.2">
      <c r="B3" s="3" t="s">
        <v>127</v>
      </c>
      <c r="C3" s="6"/>
      <c r="D3" s="6"/>
      <c r="E3" s="6"/>
      <c r="F3" s="6"/>
      <c r="G3" s="48" t="s">
        <v>100</v>
      </c>
    </row>
    <row r="4" spans="1:7" ht="5.15" customHeight="1" x14ac:dyDescent="0.2">
      <c r="B4" s="8"/>
      <c r="C4" s="6"/>
      <c r="D4" s="6"/>
      <c r="E4" s="6"/>
      <c r="F4" s="6"/>
    </row>
    <row r="5" spans="1:7" ht="14.5" customHeight="1" x14ac:dyDescent="0.2">
      <c r="B5" s="15" t="s">
        <v>132</v>
      </c>
      <c r="C5" s="87" t="s">
        <v>84</v>
      </c>
      <c r="D5" s="88" t="s">
        <v>85</v>
      </c>
      <c r="E5" s="89" t="s">
        <v>86</v>
      </c>
      <c r="F5" s="89" t="s">
        <v>83</v>
      </c>
      <c r="G5" s="16" t="s">
        <v>131</v>
      </c>
    </row>
    <row r="6" spans="1:7" ht="10.5" x14ac:dyDescent="0.2">
      <c r="B6" s="17"/>
      <c r="C6" s="71" t="s">
        <v>34</v>
      </c>
      <c r="D6" s="72" t="s">
        <v>35</v>
      </c>
      <c r="E6" s="70" t="s">
        <v>36</v>
      </c>
      <c r="F6" s="70" t="s">
        <v>10</v>
      </c>
      <c r="G6" s="16"/>
    </row>
    <row r="7" spans="1:7" ht="13.9" customHeight="1" x14ac:dyDescent="0.2">
      <c r="B7" s="39" t="s">
        <v>10</v>
      </c>
      <c r="C7" s="73">
        <f>SUM(C8:C30)</f>
        <v>12042.58</v>
      </c>
      <c r="D7" s="73">
        <f>SUM(D8:D30)</f>
        <v>110254.15000000001</v>
      </c>
      <c r="E7" s="73">
        <f>SUM(E8:E30)</f>
        <v>19777.159999999996</v>
      </c>
      <c r="F7" s="73">
        <f>SUM(F8:F30)</f>
        <v>142073.89000000001</v>
      </c>
      <c r="G7" s="49" t="s">
        <v>83</v>
      </c>
    </row>
    <row r="8" spans="1:7" ht="13.9" customHeight="1" x14ac:dyDescent="0.2">
      <c r="B8" s="21" t="s">
        <v>547</v>
      </c>
      <c r="C8" s="61">
        <v>48.22</v>
      </c>
      <c r="D8" s="61">
        <v>70.589999999999975</v>
      </c>
      <c r="E8" s="61">
        <v>78.599999999999994</v>
      </c>
      <c r="F8" s="61">
        <f>SUM(C8:E8)</f>
        <v>197.40999999999997</v>
      </c>
      <c r="G8" s="77" t="s">
        <v>407</v>
      </c>
    </row>
    <row r="9" spans="1:7" ht="13.9" customHeight="1" x14ac:dyDescent="0.2">
      <c r="B9" s="37" t="s">
        <v>573</v>
      </c>
      <c r="C9" s="204">
        <v>0</v>
      </c>
      <c r="D9" s="204">
        <v>4.96</v>
      </c>
      <c r="E9" s="204">
        <v>0</v>
      </c>
      <c r="F9" s="204">
        <f t="shared" ref="F9:F30" si="0">SUM(C9:E9)</f>
        <v>4.96</v>
      </c>
      <c r="G9" s="79" t="s">
        <v>518</v>
      </c>
    </row>
    <row r="10" spans="1:7" ht="13.9" customHeight="1" x14ac:dyDescent="0.2">
      <c r="B10" s="21" t="s">
        <v>548</v>
      </c>
      <c r="C10" s="61">
        <v>3.6</v>
      </c>
      <c r="D10" s="61">
        <v>77.350000000000009</v>
      </c>
      <c r="E10" s="61">
        <v>0</v>
      </c>
      <c r="F10" s="61">
        <f t="shared" si="0"/>
        <v>80.95</v>
      </c>
      <c r="G10" s="77" t="s">
        <v>519</v>
      </c>
    </row>
    <row r="11" spans="1:7" ht="13.9" customHeight="1" x14ac:dyDescent="0.2">
      <c r="B11" s="37" t="s">
        <v>549</v>
      </c>
      <c r="C11" s="204">
        <v>31.599999999999998</v>
      </c>
      <c r="D11" s="204">
        <v>153.06</v>
      </c>
      <c r="E11" s="204">
        <v>196.8</v>
      </c>
      <c r="F11" s="204">
        <f t="shared" si="0"/>
        <v>381.46000000000004</v>
      </c>
      <c r="G11" s="79" t="s">
        <v>521</v>
      </c>
    </row>
    <row r="12" spans="1:7" ht="13.9" customHeight="1" x14ac:dyDescent="0.2">
      <c r="B12" s="21" t="s">
        <v>550</v>
      </c>
      <c r="C12" s="61">
        <v>311.15000000000003</v>
      </c>
      <c r="D12" s="61">
        <v>4751.1600000000017</v>
      </c>
      <c r="E12" s="61">
        <v>753.41</v>
      </c>
      <c r="F12" s="61">
        <f t="shared" si="0"/>
        <v>5815.7200000000012</v>
      </c>
      <c r="G12" s="77" t="s">
        <v>522</v>
      </c>
    </row>
    <row r="13" spans="1:7" ht="13.9" customHeight="1" x14ac:dyDescent="0.2">
      <c r="B13" s="37" t="s">
        <v>574</v>
      </c>
      <c r="C13" s="204">
        <v>38</v>
      </c>
      <c r="D13" s="204">
        <v>279.62</v>
      </c>
      <c r="E13" s="204">
        <v>80.009999999999991</v>
      </c>
      <c r="F13" s="204">
        <f t="shared" si="0"/>
        <v>397.63</v>
      </c>
      <c r="G13" s="79" t="s">
        <v>523</v>
      </c>
    </row>
    <row r="14" spans="1:7" ht="13.9" customHeight="1" x14ac:dyDescent="0.2">
      <c r="B14" s="21" t="s">
        <v>575</v>
      </c>
      <c r="C14" s="61">
        <v>22.1</v>
      </c>
      <c r="D14" s="61">
        <v>135.64999999999998</v>
      </c>
      <c r="E14" s="61">
        <v>49.7</v>
      </c>
      <c r="F14" s="61">
        <f t="shared" si="0"/>
        <v>207.45</v>
      </c>
      <c r="G14" s="77" t="s">
        <v>524</v>
      </c>
    </row>
    <row r="15" spans="1:7" ht="13.9" customHeight="1" x14ac:dyDescent="0.2">
      <c r="B15" s="37" t="s">
        <v>576</v>
      </c>
      <c r="C15" s="204">
        <v>0</v>
      </c>
      <c r="D15" s="204">
        <v>2.9699999999999998</v>
      </c>
      <c r="E15" s="204">
        <v>0</v>
      </c>
      <c r="F15" s="204">
        <f t="shared" si="0"/>
        <v>2.9699999999999998</v>
      </c>
      <c r="G15" s="79" t="s">
        <v>525</v>
      </c>
    </row>
    <row r="16" spans="1:7" ht="13.9" customHeight="1" x14ac:dyDescent="0.2">
      <c r="B16" s="21" t="s">
        <v>551</v>
      </c>
      <c r="C16" s="61">
        <v>16</v>
      </c>
      <c r="D16" s="61">
        <v>20.100000000000001</v>
      </c>
      <c r="E16" s="61">
        <v>0</v>
      </c>
      <c r="F16" s="61">
        <f t="shared" si="0"/>
        <v>36.1</v>
      </c>
      <c r="G16" s="77" t="s">
        <v>526</v>
      </c>
    </row>
    <row r="17" spans="2:7" ht="13.9" customHeight="1" x14ac:dyDescent="0.2">
      <c r="B17" s="37" t="s">
        <v>577</v>
      </c>
      <c r="C17" s="204">
        <v>0.65</v>
      </c>
      <c r="D17" s="204">
        <v>6</v>
      </c>
      <c r="E17" s="204">
        <v>0</v>
      </c>
      <c r="F17" s="204">
        <f t="shared" si="0"/>
        <v>6.65</v>
      </c>
      <c r="G17" s="79" t="s">
        <v>527</v>
      </c>
    </row>
    <row r="18" spans="2:7" ht="13.9" customHeight="1" x14ac:dyDescent="0.2">
      <c r="B18" s="21" t="s">
        <v>578</v>
      </c>
      <c r="C18" s="61">
        <v>0</v>
      </c>
      <c r="D18" s="61">
        <v>5.98</v>
      </c>
      <c r="E18" s="61">
        <v>0</v>
      </c>
      <c r="F18" s="61">
        <f t="shared" si="0"/>
        <v>5.98</v>
      </c>
      <c r="G18" s="77" t="s">
        <v>529</v>
      </c>
    </row>
    <row r="19" spans="2:7" ht="13.9" customHeight="1" x14ac:dyDescent="0.2">
      <c r="B19" s="37" t="s">
        <v>579</v>
      </c>
      <c r="C19" s="204">
        <v>6803.09</v>
      </c>
      <c r="D19" s="204">
        <v>77929.23</v>
      </c>
      <c r="E19" s="204">
        <v>12339.259999999998</v>
      </c>
      <c r="F19" s="204">
        <f t="shared" si="0"/>
        <v>97071.579999999987</v>
      </c>
      <c r="G19" s="79" t="s">
        <v>530</v>
      </c>
    </row>
    <row r="20" spans="2:7" ht="13.9" customHeight="1" x14ac:dyDescent="0.2">
      <c r="B20" s="21" t="s">
        <v>552</v>
      </c>
      <c r="C20" s="61">
        <v>0</v>
      </c>
      <c r="D20" s="61">
        <v>87.99</v>
      </c>
      <c r="E20" s="61">
        <v>0</v>
      </c>
      <c r="F20" s="61">
        <f t="shared" si="0"/>
        <v>87.99</v>
      </c>
      <c r="G20" s="77" t="s">
        <v>532</v>
      </c>
    </row>
    <row r="21" spans="2:7" ht="13.9" customHeight="1" x14ac:dyDescent="0.2">
      <c r="B21" s="37" t="s">
        <v>580</v>
      </c>
      <c r="C21" s="204">
        <v>0</v>
      </c>
      <c r="D21" s="204">
        <v>2.3200000000000003</v>
      </c>
      <c r="E21" s="204">
        <v>0</v>
      </c>
      <c r="F21" s="204">
        <f t="shared" si="0"/>
        <v>2.3200000000000003</v>
      </c>
      <c r="G21" s="79" t="s">
        <v>133</v>
      </c>
    </row>
    <row r="22" spans="2:7" ht="13.9" customHeight="1" x14ac:dyDescent="0.2">
      <c r="B22" s="21" t="s">
        <v>48</v>
      </c>
      <c r="C22" s="61">
        <v>4320.6600000000008</v>
      </c>
      <c r="D22" s="61">
        <v>23629.790000000008</v>
      </c>
      <c r="E22" s="61">
        <v>5393.98</v>
      </c>
      <c r="F22" s="61">
        <f t="shared" si="0"/>
        <v>33344.430000000008</v>
      </c>
      <c r="G22" s="77" t="s">
        <v>533</v>
      </c>
    </row>
    <row r="23" spans="2:7" ht="13.9" customHeight="1" x14ac:dyDescent="0.2">
      <c r="B23" s="20" t="s">
        <v>553</v>
      </c>
      <c r="C23" s="204">
        <v>423.69999999999993</v>
      </c>
      <c r="D23" s="204">
        <v>2555.7099999999991</v>
      </c>
      <c r="E23" s="204">
        <v>763.55</v>
      </c>
      <c r="F23" s="204">
        <f t="shared" si="0"/>
        <v>3742.9599999999991</v>
      </c>
      <c r="G23" s="107" t="s">
        <v>534</v>
      </c>
    </row>
    <row r="24" spans="2:7" ht="13.9" customHeight="1" x14ac:dyDescent="0.2">
      <c r="B24" s="21" t="s">
        <v>554</v>
      </c>
      <c r="C24" s="61">
        <v>0.8</v>
      </c>
      <c r="D24" s="61">
        <v>42.22</v>
      </c>
      <c r="E24" s="61">
        <v>1.5</v>
      </c>
      <c r="F24" s="61">
        <f t="shared" si="0"/>
        <v>44.519999999999996</v>
      </c>
      <c r="G24" s="77" t="s">
        <v>535</v>
      </c>
    </row>
    <row r="25" spans="2:7" ht="13.9" customHeight="1" x14ac:dyDescent="0.2">
      <c r="B25" s="37" t="s">
        <v>555</v>
      </c>
      <c r="C25" s="204">
        <v>0</v>
      </c>
      <c r="D25" s="204">
        <v>352.5</v>
      </c>
      <c r="E25" s="204">
        <v>105</v>
      </c>
      <c r="F25" s="204">
        <f t="shared" si="0"/>
        <v>457.5</v>
      </c>
      <c r="G25" s="79" t="s">
        <v>536</v>
      </c>
    </row>
    <row r="26" spans="2:7" ht="13.9" customHeight="1" x14ac:dyDescent="0.2">
      <c r="B26" s="21" t="s">
        <v>408</v>
      </c>
      <c r="C26" s="61">
        <v>0</v>
      </c>
      <c r="D26" s="61">
        <v>1.8</v>
      </c>
      <c r="E26" s="61">
        <v>0</v>
      </c>
      <c r="F26" s="61">
        <f t="shared" si="0"/>
        <v>1.8</v>
      </c>
      <c r="G26" s="77" t="s">
        <v>537</v>
      </c>
    </row>
    <row r="27" spans="2:7" ht="13.9" customHeight="1" x14ac:dyDescent="0.2">
      <c r="B27" s="20" t="s">
        <v>581</v>
      </c>
      <c r="C27" s="204">
        <v>0</v>
      </c>
      <c r="D27" s="204">
        <v>108</v>
      </c>
      <c r="E27" s="204">
        <v>15</v>
      </c>
      <c r="F27" s="204">
        <f t="shared" si="0"/>
        <v>123</v>
      </c>
      <c r="G27" s="107" t="s">
        <v>538</v>
      </c>
    </row>
    <row r="28" spans="2:7" ht="13.9" customHeight="1" x14ac:dyDescent="0.2">
      <c r="B28" s="21" t="s">
        <v>556</v>
      </c>
      <c r="C28" s="61">
        <v>0.99</v>
      </c>
      <c r="D28" s="61">
        <v>6.9</v>
      </c>
      <c r="E28" s="61">
        <v>0</v>
      </c>
      <c r="F28" s="61">
        <f t="shared" si="0"/>
        <v>7.8900000000000006</v>
      </c>
      <c r="G28" s="77" t="s">
        <v>539</v>
      </c>
    </row>
    <row r="29" spans="2:7" ht="13.9" customHeight="1" x14ac:dyDescent="0.2">
      <c r="B29" s="37" t="s">
        <v>542</v>
      </c>
      <c r="C29" s="204">
        <v>0</v>
      </c>
      <c r="D29" s="204">
        <v>0.64</v>
      </c>
      <c r="E29" s="204">
        <v>0</v>
      </c>
      <c r="F29" s="204">
        <f t="shared" si="0"/>
        <v>0.64</v>
      </c>
      <c r="G29" s="79" t="s">
        <v>572</v>
      </c>
    </row>
    <row r="30" spans="2:7" ht="13.9" customHeight="1" x14ac:dyDescent="0.2">
      <c r="B30" s="21" t="s">
        <v>557</v>
      </c>
      <c r="C30" s="61">
        <v>22.02</v>
      </c>
      <c r="D30" s="61">
        <v>29.61</v>
      </c>
      <c r="E30" s="61">
        <v>0.35</v>
      </c>
      <c r="F30" s="61">
        <f t="shared" si="0"/>
        <v>51.98</v>
      </c>
      <c r="G30" s="77" t="s">
        <v>543</v>
      </c>
    </row>
    <row r="31" spans="2:7" x14ac:dyDescent="0.2">
      <c r="B31" s="10" t="s">
        <v>50</v>
      </c>
      <c r="G31" s="45" t="s">
        <v>82</v>
      </c>
    </row>
    <row r="32" spans="2:7" x14ac:dyDescent="0.2">
      <c r="B32" s="10" t="s">
        <v>680</v>
      </c>
      <c r="G32" s="230" t="s">
        <v>582</v>
      </c>
    </row>
    <row r="33" spans="2:9" ht="14.5" x14ac:dyDescent="0.35">
      <c r="B33" s="74" t="s">
        <v>426</v>
      </c>
      <c r="D33" s="74"/>
      <c r="G33" s="74" t="s">
        <v>427</v>
      </c>
      <c r="I33" s="74"/>
    </row>
  </sheetData>
  <hyperlinks>
    <hyperlink ref="A1" location="Index!A1" display="Index!A1" xr:uid="{48233FF0-3CDF-4FE6-A2C2-AAF34F9D68D5}"/>
    <hyperlink ref="B33" location="Enquiries!A1" display="Contact us for media support and coordination." xr:uid="{EA6DC110-558C-4864-A0CB-76402DAD9EDC}"/>
    <hyperlink ref="G33" location="Enquiries!A1" display="للنشر الإعلامي يُرجى التواصل معنا للدعم والتنسيق." xr:uid="{B32E9C70-0A98-4932-8312-795422749232}"/>
  </hyperlinks>
  <pageMargins left="0.7" right="0.7" top="0.75" bottom="0.75" header="0.3" footer="0.3"/>
  <pageSetup orientation="portrait" r:id="rId1"/>
  <headerFooter>
    <oddFooter>&amp;C_x000D_&amp;1#&amp;"Aptos"&amp;11&amp;K000000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tabColor rgb="FF00B050"/>
  </sheetPr>
  <dimension ref="A1:J13"/>
  <sheetViews>
    <sheetView showGridLines="0" workbookViewId="0">
      <selection activeCell="C7" sqref="C7:C9"/>
    </sheetView>
  </sheetViews>
  <sheetFormatPr defaultColWidth="8.7265625" defaultRowHeight="10" x14ac:dyDescent="0.2"/>
  <cols>
    <col min="1" max="1" width="11.1796875" style="4" customWidth="1"/>
    <col min="2" max="2" width="37.7265625" style="4" customWidth="1"/>
    <col min="3" max="3" width="14.453125" style="4" customWidth="1"/>
    <col min="4" max="4" width="48.1796875" style="4" customWidth="1"/>
    <col min="5" max="5" width="8.1796875" style="4" customWidth="1"/>
    <col min="6" max="16384" width="8.7265625" style="4"/>
  </cols>
  <sheetData>
    <row r="1" spans="1:10" ht="14.5" x14ac:dyDescent="0.35">
      <c r="A1" s="104" t="s">
        <v>164</v>
      </c>
    </row>
    <row r="2" spans="1:10" ht="14" x14ac:dyDescent="0.2">
      <c r="B2" s="5" t="s">
        <v>431</v>
      </c>
      <c r="C2" s="6"/>
      <c r="D2" s="47" t="s">
        <v>430</v>
      </c>
      <c r="E2" s="47"/>
    </row>
    <row r="3" spans="1:10" ht="10.5" x14ac:dyDescent="0.2">
      <c r="B3" s="3" t="s">
        <v>14</v>
      </c>
      <c r="C3" s="6"/>
      <c r="D3" s="48" t="s">
        <v>87</v>
      </c>
    </row>
    <row r="4" spans="1:10" ht="5.15" customHeight="1" x14ac:dyDescent="0.2">
      <c r="B4" s="8"/>
      <c r="C4" s="6"/>
    </row>
    <row r="5" spans="1:10" ht="14.5" customHeight="1" x14ac:dyDescent="0.2">
      <c r="B5" s="15" t="s">
        <v>129</v>
      </c>
      <c r="C5" s="72">
        <v>2024</v>
      </c>
      <c r="D5" s="16" t="s">
        <v>128</v>
      </c>
      <c r="E5" s="7"/>
    </row>
    <row r="6" spans="1:10" ht="13.9" customHeight="1" x14ac:dyDescent="0.2">
      <c r="B6" s="39" t="s">
        <v>10</v>
      </c>
      <c r="C6" s="75">
        <f>SUM(C7:C9)</f>
        <v>25563</v>
      </c>
      <c r="D6" s="49" t="s">
        <v>83</v>
      </c>
      <c r="E6" s="7"/>
    </row>
    <row r="7" spans="1:10" ht="13.9" customHeight="1" x14ac:dyDescent="0.2">
      <c r="B7" s="21" t="s">
        <v>34</v>
      </c>
      <c r="C7" s="76">
        <v>4226</v>
      </c>
      <c r="D7" s="77" t="s">
        <v>84</v>
      </c>
      <c r="E7" s="7"/>
    </row>
    <row r="8" spans="1:10" ht="13.9" customHeight="1" x14ac:dyDescent="0.2">
      <c r="B8" s="37" t="s">
        <v>35</v>
      </c>
      <c r="C8" s="78">
        <v>12357</v>
      </c>
      <c r="D8" s="79" t="s">
        <v>85</v>
      </c>
      <c r="E8" s="7"/>
    </row>
    <row r="9" spans="1:10" s="1" customFormat="1" ht="13.9" customHeight="1" x14ac:dyDescent="0.2">
      <c r="B9" s="21" t="s">
        <v>36</v>
      </c>
      <c r="C9" s="76">
        <v>8980</v>
      </c>
      <c r="D9" s="77" t="s">
        <v>86</v>
      </c>
    </row>
    <row r="10" spans="1:10" x14ac:dyDescent="0.2">
      <c r="B10" s="23"/>
      <c r="C10" s="1"/>
      <c r="D10" s="1"/>
    </row>
    <row r="11" spans="1:10" x14ac:dyDescent="0.2">
      <c r="B11" s="10" t="s">
        <v>50</v>
      </c>
      <c r="D11" s="45" t="s">
        <v>82</v>
      </c>
    </row>
    <row r="13" spans="1:10" ht="14.5" x14ac:dyDescent="0.35">
      <c r="B13" s="74" t="s">
        <v>426</v>
      </c>
      <c r="D13" s="74" t="s">
        <v>427</v>
      </c>
      <c r="J13" s="74"/>
    </row>
  </sheetData>
  <hyperlinks>
    <hyperlink ref="A1" location="Index!A1" display="Index!A1" xr:uid="{7FA80CCF-86EC-4650-8457-2B1659941087}"/>
    <hyperlink ref="B13" location="Enquiries!A1" display="Contact us for media support and coordination." xr:uid="{91836C25-9CEE-4987-B2C9-9529E70066E5}"/>
    <hyperlink ref="D13" location="Enquiries!A1" display="للنشر الإعلامي يُرجى التواصل معنا للدعم والتنسيق." xr:uid="{111788DF-532A-4712-8EED-0D5F1954BFB7}"/>
  </hyperlinks>
  <pageMargins left="0.7" right="0.7" top="0.75" bottom="0.75" header="0.3" footer="0.3"/>
  <pageSetup orientation="portrait" r:id="rId1"/>
  <headerFooter>
    <oddFooter>&amp;C_x000D_&amp;1#&amp;"Aptos"&amp;11&amp;K000000 This is classified as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05FA-E871-415D-9C9A-B60C8FB81EAF}">
  <sheetPr>
    <tabColor rgb="FF00B050"/>
  </sheetPr>
  <dimension ref="A1:I34"/>
  <sheetViews>
    <sheetView showGridLines="0" zoomScale="70" zoomScaleNormal="70" workbookViewId="0">
      <selection activeCell="I1" sqref="I1:I1048576"/>
    </sheetView>
  </sheetViews>
  <sheetFormatPr defaultColWidth="8.7265625" defaultRowHeight="10" x14ac:dyDescent="0.2"/>
  <cols>
    <col min="1" max="1" width="11" style="4" customWidth="1"/>
    <col min="2" max="2" width="28.54296875" style="4" customWidth="1"/>
    <col min="3" max="3" width="26.26953125" style="4" customWidth="1"/>
    <col min="4" max="4" width="24.453125" style="4" customWidth="1"/>
    <col min="5" max="5" width="26.453125" style="4" customWidth="1"/>
    <col min="6" max="6" width="35.1796875" style="4" customWidth="1"/>
    <col min="7" max="7" width="38.26953125" style="4" customWidth="1"/>
    <col min="8" max="16384" width="8.7265625" style="4"/>
  </cols>
  <sheetData>
    <row r="1" spans="1:8" ht="14.5" x14ac:dyDescent="0.35">
      <c r="A1" s="104" t="s">
        <v>164</v>
      </c>
    </row>
    <row r="2" spans="1:8" ht="14" x14ac:dyDescent="0.2">
      <c r="B2" s="5" t="s">
        <v>467</v>
      </c>
      <c r="C2" s="6"/>
      <c r="D2" s="6"/>
      <c r="E2" s="6"/>
      <c r="F2" s="6"/>
      <c r="G2" s="47" t="s">
        <v>466</v>
      </c>
    </row>
    <row r="3" spans="1:8" ht="10.5" x14ac:dyDescent="0.2">
      <c r="B3" s="3" t="s">
        <v>47</v>
      </c>
      <c r="C3" s="6"/>
      <c r="D3" s="6"/>
      <c r="E3" s="6"/>
      <c r="F3" s="6"/>
      <c r="G3" s="48" t="s">
        <v>101</v>
      </c>
    </row>
    <row r="4" spans="1:8" ht="5.15" customHeight="1" x14ac:dyDescent="0.2">
      <c r="B4" s="8"/>
      <c r="C4" s="6"/>
      <c r="D4" s="6"/>
      <c r="E4" s="6"/>
      <c r="F4" s="6"/>
    </row>
    <row r="5" spans="1:8" ht="14.5" customHeight="1" x14ac:dyDescent="0.2">
      <c r="B5" s="15" t="s">
        <v>132</v>
      </c>
      <c r="C5" s="87" t="s">
        <v>84</v>
      </c>
      <c r="D5" s="88" t="s">
        <v>85</v>
      </c>
      <c r="E5" s="89" t="s">
        <v>86</v>
      </c>
      <c r="F5" s="89" t="s">
        <v>83</v>
      </c>
      <c r="G5" s="16" t="s">
        <v>131</v>
      </c>
      <c r="H5" s="7"/>
    </row>
    <row r="6" spans="1:8" ht="10.5" x14ac:dyDescent="0.2">
      <c r="B6" s="17"/>
      <c r="C6" s="71" t="s">
        <v>34</v>
      </c>
      <c r="D6" s="72" t="s">
        <v>35</v>
      </c>
      <c r="E6" s="70" t="s">
        <v>36</v>
      </c>
      <c r="F6" s="70" t="s">
        <v>10</v>
      </c>
      <c r="G6" s="16"/>
      <c r="H6" s="7"/>
    </row>
    <row r="7" spans="1:8" ht="13.9" customHeight="1" x14ac:dyDescent="0.2">
      <c r="B7" s="39" t="s">
        <v>10</v>
      </c>
      <c r="C7" s="73">
        <f>SUM(C8:C30)</f>
        <v>30753.267857389765</v>
      </c>
      <c r="D7" s="73">
        <f>SUM(D8:D30)</f>
        <v>276669.38960998954</v>
      </c>
      <c r="E7" s="73">
        <f>SUM(E8:E30)</f>
        <v>50248.711232971145</v>
      </c>
      <c r="F7" s="73">
        <f>SUM(F8:F30)</f>
        <v>357671.36870035046</v>
      </c>
      <c r="G7" s="49" t="s">
        <v>83</v>
      </c>
      <c r="H7" s="7"/>
    </row>
    <row r="8" spans="1:8" ht="13.9" customHeight="1" x14ac:dyDescent="0.2">
      <c r="B8" s="21" t="s">
        <v>547</v>
      </c>
      <c r="C8" s="61">
        <v>114.19637783087008</v>
      </c>
      <c r="D8" s="61">
        <v>167.17383473830603</v>
      </c>
      <c r="E8" s="61">
        <v>186.1434113958189</v>
      </c>
      <c r="F8" s="61">
        <f>SUM(C8:E8)</f>
        <v>467.51362396499496</v>
      </c>
      <c r="G8" s="77" t="s">
        <v>407</v>
      </c>
    </row>
    <row r="9" spans="1:8" ht="13.9" customHeight="1" x14ac:dyDescent="0.2">
      <c r="B9" s="37" t="s">
        <v>573</v>
      </c>
      <c r="C9" s="204">
        <v>0</v>
      </c>
      <c r="D9" s="204">
        <v>7.8797788725775764</v>
      </c>
      <c r="E9" s="204">
        <v>0</v>
      </c>
      <c r="F9" s="204">
        <f t="shared" ref="F9:F30" si="0">SUM(C9:E9)</f>
        <v>7.8797788725775764</v>
      </c>
      <c r="G9" s="79" t="s">
        <v>518</v>
      </c>
    </row>
    <row r="10" spans="1:8" ht="13.9" customHeight="1" x14ac:dyDescent="0.2">
      <c r="B10" s="21" t="s">
        <v>548</v>
      </c>
      <c r="C10" s="61">
        <v>16.898691402635205</v>
      </c>
      <c r="D10" s="61">
        <v>363.08716110939815</v>
      </c>
      <c r="E10" s="61">
        <v>0</v>
      </c>
      <c r="F10" s="61">
        <f t="shared" si="0"/>
        <v>379.98585251203338</v>
      </c>
      <c r="G10" s="77" t="s">
        <v>519</v>
      </c>
    </row>
    <row r="11" spans="1:8" ht="13.9" customHeight="1" x14ac:dyDescent="0.2">
      <c r="B11" s="37" t="s">
        <v>549</v>
      </c>
      <c r="C11" s="204">
        <v>91.868810758768959</v>
      </c>
      <c r="D11" s="204">
        <v>444.98228401067018</v>
      </c>
      <c r="E11" s="204">
        <v>572.14499864954848</v>
      </c>
      <c r="F11" s="204">
        <f t="shared" si="0"/>
        <v>1108.9960934189876</v>
      </c>
      <c r="G11" s="79" t="s">
        <v>521</v>
      </c>
    </row>
    <row r="12" spans="1:8" ht="13.9" customHeight="1" x14ac:dyDescent="0.2">
      <c r="B12" s="21" t="s">
        <v>550</v>
      </c>
      <c r="C12" s="61">
        <v>1198.7091260228028</v>
      </c>
      <c r="D12" s="61">
        <v>18303.901176906642</v>
      </c>
      <c r="E12" s="61">
        <v>2902.5211076228179</v>
      </c>
      <c r="F12" s="61">
        <f t="shared" si="0"/>
        <v>22405.131410552265</v>
      </c>
      <c r="G12" s="77" t="s">
        <v>522</v>
      </c>
    </row>
    <row r="13" spans="1:8" ht="13.9" customHeight="1" x14ac:dyDescent="0.2">
      <c r="B13" s="37" t="s">
        <v>574</v>
      </c>
      <c r="C13" s="204">
        <v>97.298436301540377</v>
      </c>
      <c r="D13" s="204">
        <v>715.96286206938748</v>
      </c>
      <c r="E13" s="204">
        <v>204.86441811805909</v>
      </c>
      <c r="F13" s="204">
        <f t="shared" si="0"/>
        <v>1018.125716488987</v>
      </c>
      <c r="G13" s="79" t="s">
        <v>523</v>
      </c>
    </row>
    <row r="14" spans="1:8" ht="13.9" customHeight="1" x14ac:dyDescent="0.2">
      <c r="B14" s="21" t="s">
        <v>575</v>
      </c>
      <c r="C14" s="61">
        <v>74.67631543726965</v>
      </c>
      <c r="D14" s="61">
        <v>458.36389995772061</v>
      </c>
      <c r="E14" s="61">
        <v>167.93723426390505</v>
      </c>
      <c r="F14" s="61">
        <f t="shared" si="0"/>
        <v>700.97744965889524</v>
      </c>
      <c r="G14" s="77" t="s">
        <v>524</v>
      </c>
    </row>
    <row r="15" spans="1:8" ht="13.9" customHeight="1" x14ac:dyDescent="0.2">
      <c r="B15" s="37" t="s">
        <v>576</v>
      </c>
      <c r="C15" s="204">
        <v>0</v>
      </c>
      <c r="D15" s="204">
        <v>7.319153481850817</v>
      </c>
      <c r="E15" s="204">
        <v>0</v>
      </c>
      <c r="F15" s="204">
        <f t="shared" si="0"/>
        <v>7.319153481850817</v>
      </c>
      <c r="G15" s="79" t="s">
        <v>525</v>
      </c>
    </row>
    <row r="16" spans="1:8" ht="13.9" customHeight="1" x14ac:dyDescent="0.2">
      <c r="B16" s="21" t="s">
        <v>551</v>
      </c>
      <c r="C16" s="61">
        <v>38.96732299291552</v>
      </c>
      <c r="D16" s="61">
        <v>48.952699509850127</v>
      </c>
      <c r="E16" s="61">
        <v>0</v>
      </c>
      <c r="F16" s="61">
        <f t="shared" si="0"/>
        <v>87.920022502765647</v>
      </c>
      <c r="G16" s="77" t="s">
        <v>526</v>
      </c>
    </row>
    <row r="17" spans="2:7" ht="13.9" customHeight="1" x14ac:dyDescent="0.2">
      <c r="B17" s="37" t="s">
        <v>577</v>
      </c>
      <c r="C17" s="204">
        <v>1.0417507638788377</v>
      </c>
      <c r="D17" s="204">
        <v>9.6161608973431179</v>
      </c>
      <c r="E17" s="204">
        <v>0</v>
      </c>
      <c r="F17" s="204">
        <f t="shared" si="0"/>
        <v>10.657911661221956</v>
      </c>
      <c r="G17" s="79" t="s">
        <v>527</v>
      </c>
    </row>
    <row r="18" spans="2:7" ht="13.9" customHeight="1" x14ac:dyDescent="0.2">
      <c r="B18" s="21" t="s">
        <v>578</v>
      </c>
      <c r="C18" s="61">
        <v>0</v>
      </c>
      <c r="D18" s="61">
        <v>8.9700000000000006</v>
      </c>
      <c r="E18" s="61">
        <v>0</v>
      </c>
      <c r="F18" s="61">
        <f t="shared" si="0"/>
        <v>8.9700000000000006</v>
      </c>
      <c r="G18" s="77" t="s">
        <v>529</v>
      </c>
    </row>
    <row r="19" spans="2:7" ht="13.9" customHeight="1" x14ac:dyDescent="0.2">
      <c r="B19" s="37" t="s">
        <v>579</v>
      </c>
      <c r="C19" s="204">
        <v>15862.152833559488</v>
      </c>
      <c r="D19" s="204">
        <v>181700.57377774056</v>
      </c>
      <c r="E19" s="204">
        <v>28770.34229637227</v>
      </c>
      <c r="F19" s="204">
        <f t="shared" si="0"/>
        <v>226333.06890767231</v>
      </c>
      <c r="G19" s="79" t="s">
        <v>530</v>
      </c>
    </row>
    <row r="20" spans="2:7" ht="13.9" customHeight="1" x14ac:dyDescent="0.2">
      <c r="B20" s="21" t="s">
        <v>552</v>
      </c>
      <c r="C20" s="61">
        <v>0</v>
      </c>
      <c r="D20" s="61">
        <v>179.7278966001563</v>
      </c>
      <c r="E20" s="61">
        <v>0</v>
      </c>
      <c r="F20" s="61">
        <f t="shared" si="0"/>
        <v>179.7278966001563</v>
      </c>
      <c r="G20" s="77" t="s">
        <v>532</v>
      </c>
    </row>
    <row r="21" spans="2:7" ht="13.9" customHeight="1" x14ac:dyDescent="0.2">
      <c r="B21" s="37" t="s">
        <v>580</v>
      </c>
      <c r="C21" s="204">
        <v>0</v>
      </c>
      <c r="D21" s="204">
        <v>2.5648703090484584</v>
      </c>
      <c r="E21" s="204">
        <v>0</v>
      </c>
      <c r="F21" s="204">
        <f t="shared" si="0"/>
        <v>2.5648703090484584</v>
      </c>
      <c r="G21" s="79" t="s">
        <v>133</v>
      </c>
    </row>
    <row r="22" spans="2:7" ht="13.9" customHeight="1" x14ac:dyDescent="0.2">
      <c r="B22" s="21" t="s">
        <v>48</v>
      </c>
      <c r="C22" s="61">
        <v>12036.583685515645</v>
      </c>
      <c r="D22" s="61">
        <v>65828.356039623759</v>
      </c>
      <c r="E22" s="61">
        <v>15026.660664805298</v>
      </c>
      <c r="F22" s="61">
        <f t="shared" si="0"/>
        <v>92891.60038994471</v>
      </c>
      <c r="G22" s="77" t="s">
        <v>533</v>
      </c>
    </row>
    <row r="23" spans="2:7" ht="13.9" customHeight="1" x14ac:dyDescent="0.2">
      <c r="B23" s="20" t="s">
        <v>553</v>
      </c>
      <c r="C23" s="204">
        <v>1180.3521933114332</v>
      </c>
      <c r="D23" s="204">
        <v>7119.749596336942</v>
      </c>
      <c r="E23" s="204">
        <v>2127.1133283052745</v>
      </c>
      <c r="F23" s="204">
        <f t="shared" si="0"/>
        <v>10427.21511795365</v>
      </c>
      <c r="G23" s="107" t="s">
        <v>534</v>
      </c>
    </row>
    <row r="24" spans="2:7" ht="13.9" customHeight="1" x14ac:dyDescent="0.2">
      <c r="B24" s="21" t="s">
        <v>554</v>
      </c>
      <c r="C24" s="61">
        <v>3.1076757204804499</v>
      </c>
      <c r="D24" s="61">
        <v>164.00758614835573</v>
      </c>
      <c r="E24" s="61">
        <v>5.8268919759008435</v>
      </c>
      <c r="F24" s="61">
        <f t="shared" si="0"/>
        <v>172.94215384473702</v>
      </c>
      <c r="G24" s="77" t="s">
        <v>535</v>
      </c>
    </row>
    <row r="25" spans="2:7" ht="13.9" customHeight="1" x14ac:dyDescent="0.2">
      <c r="B25" s="37" t="s">
        <v>555</v>
      </c>
      <c r="C25" s="204">
        <v>0</v>
      </c>
      <c r="D25" s="204">
        <v>852.46825395331689</v>
      </c>
      <c r="E25" s="204">
        <v>253.92671394354122</v>
      </c>
      <c r="F25" s="204">
        <f t="shared" si="0"/>
        <v>1106.3949678968581</v>
      </c>
      <c r="G25" s="79" t="s">
        <v>536</v>
      </c>
    </row>
    <row r="26" spans="2:7" ht="13.9" customHeight="1" x14ac:dyDescent="0.2">
      <c r="B26" s="21" t="s">
        <v>408</v>
      </c>
      <c r="C26" s="61">
        <v>0</v>
      </c>
      <c r="D26" s="61">
        <v>6.9922703710810117</v>
      </c>
      <c r="E26" s="61">
        <v>0</v>
      </c>
      <c r="F26" s="61">
        <f t="shared" si="0"/>
        <v>6.9922703710810117</v>
      </c>
      <c r="G26" s="77" t="s">
        <v>537</v>
      </c>
    </row>
    <row r="27" spans="2:7" ht="13.9" customHeight="1" x14ac:dyDescent="0.2">
      <c r="B27" s="20" t="s">
        <v>581</v>
      </c>
      <c r="C27" s="204">
        <v>0</v>
      </c>
      <c r="D27" s="204">
        <v>220.71102854859467</v>
      </c>
      <c r="E27" s="204">
        <v>30.654309520638147</v>
      </c>
      <c r="F27" s="204">
        <f t="shared" si="0"/>
        <v>251.36533806923282</v>
      </c>
      <c r="G27" s="107" t="s">
        <v>538</v>
      </c>
    </row>
    <row r="28" spans="2:7" ht="13.9" customHeight="1" x14ac:dyDescent="0.2">
      <c r="B28" s="21" t="s">
        <v>556</v>
      </c>
      <c r="C28" s="61">
        <v>1.1849431504370327</v>
      </c>
      <c r="D28" s="61">
        <v>8.2586946848641674</v>
      </c>
      <c r="E28" s="61">
        <v>0</v>
      </c>
      <c r="F28" s="61">
        <f t="shared" si="0"/>
        <v>9.4436378353011996</v>
      </c>
      <c r="G28" s="77" t="s">
        <v>539</v>
      </c>
    </row>
    <row r="29" spans="2:7" ht="13.9" customHeight="1" x14ac:dyDescent="0.2">
      <c r="B29" s="37" t="s">
        <v>542</v>
      </c>
      <c r="C29" s="204">
        <v>0</v>
      </c>
      <c r="D29" s="204">
        <v>1.0529974821900092</v>
      </c>
      <c r="E29" s="204">
        <v>0</v>
      </c>
      <c r="F29" s="204">
        <f t="shared" si="0"/>
        <v>1.0529974821900092</v>
      </c>
      <c r="G29" s="79" t="s">
        <v>572</v>
      </c>
    </row>
    <row r="30" spans="2:7" ht="13.9" customHeight="1" x14ac:dyDescent="0.2">
      <c r="B30" s="21" t="s">
        <v>557</v>
      </c>
      <c r="C30" s="61">
        <v>36.229694621600004</v>
      </c>
      <c r="D30" s="61">
        <v>48.717586636947139</v>
      </c>
      <c r="E30" s="61">
        <v>0.57585799807266125</v>
      </c>
      <c r="F30" s="61">
        <f t="shared" si="0"/>
        <v>85.523139256619814</v>
      </c>
      <c r="G30" s="77" t="s">
        <v>543</v>
      </c>
    </row>
    <row r="31" spans="2:7" x14ac:dyDescent="0.2">
      <c r="C31" s="66"/>
      <c r="D31" s="66"/>
      <c r="E31" s="66"/>
      <c r="F31" s="66"/>
    </row>
    <row r="32" spans="2:7" x14ac:dyDescent="0.2">
      <c r="B32" s="10" t="s">
        <v>50</v>
      </c>
      <c r="C32" s="66"/>
      <c r="D32" s="66"/>
      <c r="E32" s="66"/>
      <c r="G32" s="45" t="s">
        <v>82</v>
      </c>
    </row>
    <row r="33" spans="2:9" x14ac:dyDescent="0.2">
      <c r="B33" s="10" t="s">
        <v>680</v>
      </c>
      <c r="C33" s="66"/>
      <c r="D33" s="66"/>
      <c r="E33" s="66"/>
      <c r="G33" s="230" t="s">
        <v>582</v>
      </c>
    </row>
    <row r="34" spans="2:9" ht="14.5" x14ac:dyDescent="0.35">
      <c r="B34" s="74" t="s">
        <v>426</v>
      </c>
      <c r="D34" s="74"/>
      <c r="G34" s="74" t="s">
        <v>427</v>
      </c>
      <c r="I34" s="74"/>
    </row>
  </sheetData>
  <hyperlinks>
    <hyperlink ref="A1" location="Index!A1" display="Index!A1" xr:uid="{A4124D27-A34E-4EC3-897B-807F32E4F314}"/>
    <hyperlink ref="B34" location="Enquiries!A1" display="Contact us for media support and coordination." xr:uid="{0324C253-BCC6-4D3D-B5D0-99FE5BA61B86}"/>
    <hyperlink ref="G34" location="Enquiries!A1" display="للنشر الإعلامي يُرجى التواصل معنا للدعم والتنسيق." xr:uid="{D5A3E20B-711D-48E6-9370-0B20C31AF772}"/>
  </hyperlinks>
  <pageMargins left="0.7" right="0.7" top="0.75" bottom="0.75" header="0.3" footer="0.3"/>
  <pageSetup orientation="portrait" r:id="rId1"/>
  <headerFooter>
    <oddFooter>&amp;C_x000D_&amp;1#&amp;"Aptos"&amp;11&amp;K000000 This is classified as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D9AF-F47E-43C3-8252-BC2FB3CD7B70}">
  <sheetPr>
    <tabColor rgb="FF00B050"/>
  </sheetPr>
  <dimension ref="A1:J20"/>
  <sheetViews>
    <sheetView showGridLines="0" topLeftCell="B1" zoomScale="85" zoomScaleNormal="85" workbookViewId="0">
      <selection activeCell="G20" sqref="G20"/>
    </sheetView>
  </sheetViews>
  <sheetFormatPr defaultColWidth="8.7265625" defaultRowHeight="10" x14ac:dyDescent="0.2"/>
  <cols>
    <col min="1" max="1" width="8.7265625" style="4"/>
    <col min="2" max="2" width="45.54296875" style="4" customWidth="1"/>
    <col min="3" max="3" width="16" style="4" customWidth="1"/>
    <col min="4" max="4" width="19.453125" style="4" customWidth="1"/>
    <col min="5" max="5" width="22.1796875" style="4" customWidth="1"/>
    <col min="6" max="6" width="20.1796875" style="4" customWidth="1"/>
    <col min="7" max="7" width="22.81640625" style="4" customWidth="1"/>
    <col min="8" max="8" width="18.81640625" style="4" customWidth="1"/>
    <col min="9" max="9" width="21.54296875" style="4" customWidth="1"/>
    <col min="10" max="10" width="9.453125" style="4" bestFit="1" customWidth="1"/>
    <col min="11" max="11" width="8.81640625" style="4" bestFit="1" customWidth="1"/>
    <col min="12" max="16384" width="8.7265625" style="4"/>
  </cols>
  <sheetData>
    <row r="1" spans="1:9" ht="14.5" x14ac:dyDescent="0.35">
      <c r="A1" s="104" t="s">
        <v>164</v>
      </c>
    </row>
    <row r="2" spans="1:9" ht="14" x14ac:dyDescent="0.2">
      <c r="B2" s="5" t="s">
        <v>469</v>
      </c>
      <c r="C2" s="6"/>
      <c r="D2" s="6"/>
      <c r="E2" s="6"/>
      <c r="F2" s="6"/>
      <c r="I2" s="47" t="s">
        <v>468</v>
      </c>
    </row>
    <row r="3" spans="1:9" ht="5.15" customHeight="1" x14ac:dyDescent="0.2">
      <c r="C3" s="6"/>
      <c r="E3" s="6"/>
      <c r="F3" s="6"/>
      <c r="I3" s="48"/>
    </row>
    <row r="4" spans="1:9" ht="10.5" x14ac:dyDescent="0.2">
      <c r="B4" s="15" t="s">
        <v>132</v>
      </c>
      <c r="C4" s="41" t="s">
        <v>34</v>
      </c>
      <c r="D4" s="43" t="s">
        <v>84</v>
      </c>
      <c r="E4" s="41" t="s">
        <v>35</v>
      </c>
      <c r="F4" s="42" t="s">
        <v>85</v>
      </c>
      <c r="G4" s="41" t="s">
        <v>36</v>
      </c>
      <c r="H4" s="42" t="s">
        <v>86</v>
      </c>
      <c r="I4" s="16" t="s">
        <v>131</v>
      </c>
    </row>
    <row r="5" spans="1:9" ht="10.5" x14ac:dyDescent="0.2">
      <c r="B5" s="15"/>
      <c r="C5" s="71" t="s">
        <v>87</v>
      </c>
      <c r="D5" s="72" t="s">
        <v>114</v>
      </c>
      <c r="E5" s="71" t="s">
        <v>87</v>
      </c>
      <c r="F5" s="72" t="s">
        <v>114</v>
      </c>
      <c r="G5" s="71" t="s">
        <v>87</v>
      </c>
      <c r="H5" s="70" t="s">
        <v>114</v>
      </c>
      <c r="I5" s="16"/>
    </row>
    <row r="6" spans="1:9" ht="10.5" x14ac:dyDescent="0.2">
      <c r="B6" s="17"/>
      <c r="C6" s="71" t="s">
        <v>14</v>
      </c>
      <c r="D6" s="72" t="s">
        <v>79</v>
      </c>
      <c r="E6" s="71" t="s">
        <v>14</v>
      </c>
      <c r="F6" s="72" t="s">
        <v>79</v>
      </c>
      <c r="G6" s="71" t="s">
        <v>14</v>
      </c>
      <c r="H6" s="70" t="s">
        <v>79</v>
      </c>
      <c r="I6" s="16"/>
    </row>
    <row r="7" spans="1:9" ht="13.9" customHeight="1" x14ac:dyDescent="0.25">
      <c r="B7" s="54" t="s">
        <v>10</v>
      </c>
      <c r="C7" s="84">
        <f t="shared" ref="C7:H7" si="0">SUM(C8:C16)</f>
        <v>431709</v>
      </c>
      <c r="D7" s="84">
        <f t="shared" si="0"/>
        <v>3316.6178000000009</v>
      </c>
      <c r="E7" s="84">
        <f t="shared" si="0"/>
        <v>714876</v>
      </c>
      <c r="F7" s="84">
        <f t="shared" si="0"/>
        <v>15403.3698</v>
      </c>
      <c r="G7" s="84">
        <f t="shared" si="0"/>
        <v>271648</v>
      </c>
      <c r="H7" s="84">
        <f t="shared" si="0"/>
        <v>2920.5729000000015</v>
      </c>
      <c r="I7" s="49" t="s">
        <v>83</v>
      </c>
    </row>
    <row r="8" spans="1:9" ht="13.9" customHeight="1" x14ac:dyDescent="0.2">
      <c r="B8" s="21" t="s">
        <v>51</v>
      </c>
      <c r="C8" s="85">
        <v>87555</v>
      </c>
      <c r="D8" s="85">
        <v>770.38200000000006</v>
      </c>
      <c r="E8" s="85">
        <v>79654</v>
      </c>
      <c r="F8" s="85">
        <v>874.82100000000003</v>
      </c>
      <c r="G8" s="85">
        <v>71045</v>
      </c>
      <c r="H8" s="85">
        <v>649.65020000000015</v>
      </c>
      <c r="I8" s="108" t="s">
        <v>102</v>
      </c>
    </row>
    <row r="9" spans="1:9" ht="13.9" customHeight="1" x14ac:dyDescent="0.2">
      <c r="B9" s="20" t="s">
        <v>52</v>
      </c>
      <c r="C9" s="86">
        <v>6696</v>
      </c>
      <c r="D9" s="86">
        <v>83.98599999999999</v>
      </c>
      <c r="E9" s="86">
        <v>17350</v>
      </c>
      <c r="F9" s="86">
        <v>219.09700000000001</v>
      </c>
      <c r="G9" s="86">
        <v>22122</v>
      </c>
      <c r="H9" s="86">
        <v>227.54600000000011</v>
      </c>
      <c r="I9" s="109" t="s">
        <v>103</v>
      </c>
    </row>
    <row r="10" spans="1:9" ht="13.9" customHeight="1" x14ac:dyDescent="0.2">
      <c r="B10" s="21" t="s">
        <v>53</v>
      </c>
      <c r="C10" s="85">
        <v>62491</v>
      </c>
      <c r="D10" s="85">
        <v>1747.8700000000006</v>
      </c>
      <c r="E10" s="85">
        <v>21338</v>
      </c>
      <c r="F10" s="85">
        <v>423.15250000000003</v>
      </c>
      <c r="G10" s="85">
        <v>32413</v>
      </c>
      <c r="H10" s="85">
        <v>365.6524000000004</v>
      </c>
      <c r="I10" s="108" t="s">
        <v>104</v>
      </c>
    </row>
    <row r="11" spans="1:9" ht="13.9" customHeight="1" x14ac:dyDescent="0.2">
      <c r="B11" s="20" t="s">
        <v>54</v>
      </c>
      <c r="C11" s="86">
        <v>63</v>
      </c>
      <c r="D11" s="86">
        <v>1.222</v>
      </c>
      <c r="E11" s="86">
        <v>5777</v>
      </c>
      <c r="F11" s="86">
        <v>59.697999999999986</v>
      </c>
      <c r="G11" s="86">
        <v>3256</v>
      </c>
      <c r="H11" s="86">
        <v>30.098000000000003</v>
      </c>
      <c r="I11" s="109" t="s">
        <v>105</v>
      </c>
    </row>
    <row r="12" spans="1:9" ht="13.9" customHeight="1" x14ac:dyDescent="0.2">
      <c r="B12" s="21" t="s">
        <v>55</v>
      </c>
      <c r="C12" s="85">
        <v>9624</v>
      </c>
      <c r="D12" s="85">
        <v>190.40920000000011</v>
      </c>
      <c r="E12" s="85">
        <v>539709</v>
      </c>
      <c r="F12" s="85">
        <v>12977.553800000002</v>
      </c>
      <c r="G12" s="85">
        <v>117357</v>
      </c>
      <c r="H12" s="85">
        <v>1361.3840000000005</v>
      </c>
      <c r="I12" s="108" t="s">
        <v>106</v>
      </c>
    </row>
    <row r="13" spans="1:9" ht="13.9" customHeight="1" x14ac:dyDescent="0.2">
      <c r="B13" s="20" t="s">
        <v>56</v>
      </c>
      <c r="C13" s="86">
        <v>208</v>
      </c>
      <c r="D13" s="86">
        <v>3.2145999999999995</v>
      </c>
      <c r="E13" s="86">
        <v>2861</v>
      </c>
      <c r="F13" s="86">
        <v>334.17600000000016</v>
      </c>
      <c r="G13" s="86">
        <v>6922</v>
      </c>
      <c r="H13" s="86">
        <v>71.313000000000031</v>
      </c>
      <c r="I13" s="109" t="s">
        <v>107</v>
      </c>
    </row>
    <row r="14" spans="1:9" ht="13.9" customHeight="1" x14ac:dyDescent="0.2">
      <c r="B14" s="21" t="s">
        <v>57</v>
      </c>
      <c r="C14" s="85">
        <v>0</v>
      </c>
      <c r="D14" s="85">
        <v>0</v>
      </c>
      <c r="E14" s="85">
        <v>89</v>
      </c>
      <c r="F14" s="85">
        <v>2.0350000000000006</v>
      </c>
      <c r="G14" s="85">
        <v>60</v>
      </c>
      <c r="H14" s="85">
        <v>0.505</v>
      </c>
      <c r="I14" s="108" t="s">
        <v>108</v>
      </c>
    </row>
    <row r="15" spans="1:9" ht="13.9" customHeight="1" x14ac:dyDescent="0.2">
      <c r="B15" s="20" t="s">
        <v>58</v>
      </c>
      <c r="C15" s="86">
        <v>231315</v>
      </c>
      <c r="D15" s="86">
        <v>330.45409999999998</v>
      </c>
      <c r="E15" s="86">
        <v>9508</v>
      </c>
      <c r="F15" s="86">
        <v>51.722999999999999</v>
      </c>
      <c r="G15" s="86">
        <v>564</v>
      </c>
      <c r="H15" s="86">
        <v>6.1270000000000007</v>
      </c>
      <c r="I15" s="109" t="s">
        <v>109</v>
      </c>
    </row>
    <row r="16" spans="1:9" ht="13.9" customHeight="1" x14ac:dyDescent="0.2">
      <c r="B16" s="21" t="s">
        <v>49</v>
      </c>
      <c r="C16" s="85">
        <v>33757</v>
      </c>
      <c r="D16" s="85">
        <v>189.07990000000001</v>
      </c>
      <c r="E16" s="85">
        <v>38590</v>
      </c>
      <c r="F16" s="85">
        <v>461.11349999999999</v>
      </c>
      <c r="G16" s="85">
        <v>17909</v>
      </c>
      <c r="H16" s="85">
        <v>208.29730000000001</v>
      </c>
      <c r="I16" s="108" t="s">
        <v>99</v>
      </c>
    </row>
    <row r="18" spans="2:10" x14ac:dyDescent="0.2">
      <c r="B18" s="10" t="s">
        <v>50</v>
      </c>
      <c r="I18" s="45" t="s">
        <v>82</v>
      </c>
    </row>
    <row r="20" spans="2:10" ht="14.5" x14ac:dyDescent="0.35">
      <c r="B20" s="74" t="s">
        <v>426</v>
      </c>
      <c r="C20" s="64"/>
      <c r="D20" s="74"/>
      <c r="I20" s="74" t="s">
        <v>427</v>
      </c>
      <c r="J20" s="74"/>
    </row>
  </sheetData>
  <hyperlinks>
    <hyperlink ref="A1" location="Index!A1" display="Index!A1" xr:uid="{12BD0F2A-A65A-4FCE-96BA-F0743DDCEFB6}"/>
    <hyperlink ref="B20" location="Enquiries!A1" display="Contact us for media support and coordination." xr:uid="{47C60F9C-E982-42BF-B69E-1116B9138043}"/>
    <hyperlink ref="I20" location="Enquiries!A1" display="للنشر الإعلامي يُرجى التواصل معنا للدعم والتنسيق." xr:uid="{95F8D252-7031-49B8-9599-C7FE7D9D5515}"/>
  </hyperlinks>
  <pageMargins left="0.7" right="0.7" top="0.75" bottom="0.75" header="0.3" footer="0.3"/>
  <pageSetup orientation="portrait" r:id="rId1"/>
  <headerFooter>
    <oddFooter>&amp;C_x000D_&amp;1#&amp;"Aptos"&amp;11&amp;K000000 This is classified as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7F1E-6FF8-4EE1-B453-B97B608DE1DA}">
  <sheetPr>
    <tabColor rgb="FF42A360"/>
  </sheetPr>
  <dimension ref="A1:I14"/>
  <sheetViews>
    <sheetView showGridLines="0" workbookViewId="0">
      <selection activeCell="D13" sqref="D13"/>
    </sheetView>
  </sheetViews>
  <sheetFormatPr defaultColWidth="8.7265625" defaultRowHeight="10" x14ac:dyDescent="0.2"/>
  <cols>
    <col min="1" max="1" width="8.7265625" style="4"/>
    <col min="2" max="2" width="45.54296875" style="4" customWidth="1"/>
    <col min="3" max="3" width="22.453125" style="4" customWidth="1"/>
    <col min="4" max="4" width="41.81640625" style="4" customWidth="1"/>
    <col min="5" max="5" width="15.54296875" style="4" customWidth="1"/>
    <col min="6" max="6" width="20.81640625" style="4" customWidth="1"/>
    <col min="7" max="7" width="23.7265625" style="4" customWidth="1"/>
    <col min="8" max="8" width="38.7265625" style="4" customWidth="1"/>
    <col min="9" max="16384" width="8.7265625" style="4"/>
  </cols>
  <sheetData>
    <row r="1" spans="1:9" ht="14.5" x14ac:dyDescent="0.35">
      <c r="A1" s="104" t="s">
        <v>164</v>
      </c>
      <c r="C1" s="64"/>
    </row>
    <row r="2" spans="1:9" ht="14" x14ac:dyDescent="0.2">
      <c r="B2" s="5" t="s">
        <v>471</v>
      </c>
      <c r="D2" s="47" t="s">
        <v>470</v>
      </c>
    </row>
    <row r="3" spans="1:9" x14ac:dyDescent="0.2">
      <c r="B3" s="4" t="s">
        <v>127</v>
      </c>
      <c r="D3" s="48" t="s">
        <v>100</v>
      </c>
    </row>
    <row r="4" spans="1:9" ht="5.15" customHeight="1" x14ac:dyDescent="0.2"/>
    <row r="5" spans="1:9" ht="10.5" x14ac:dyDescent="0.2">
      <c r="B5" s="15" t="s">
        <v>129</v>
      </c>
      <c r="C5" s="69" t="s">
        <v>115</v>
      </c>
      <c r="D5" s="16" t="s">
        <v>128</v>
      </c>
    </row>
    <row r="6" spans="1:9" ht="10.5" x14ac:dyDescent="0.2">
      <c r="B6" s="15"/>
      <c r="C6" s="69" t="s">
        <v>80</v>
      </c>
      <c r="D6" s="16"/>
    </row>
    <row r="7" spans="1:9" ht="13.9" customHeight="1" x14ac:dyDescent="0.2">
      <c r="B7" s="24" t="s">
        <v>10</v>
      </c>
      <c r="C7" s="84">
        <f>SUM(C8:C10)</f>
        <v>226268.64400000003</v>
      </c>
      <c r="D7" s="49" t="s">
        <v>83</v>
      </c>
    </row>
    <row r="8" spans="1:9" ht="13.9" customHeight="1" x14ac:dyDescent="0.2">
      <c r="B8" s="21" t="s">
        <v>34</v>
      </c>
      <c r="C8" s="153">
        <v>13773.344000000005</v>
      </c>
      <c r="D8" s="77" t="s">
        <v>84</v>
      </c>
    </row>
    <row r="9" spans="1:9" ht="13.9" customHeight="1" x14ac:dyDescent="0.2">
      <c r="B9" s="20" t="s">
        <v>35</v>
      </c>
      <c r="C9" s="215">
        <v>131575</v>
      </c>
      <c r="D9" s="79" t="s">
        <v>85</v>
      </c>
    </row>
    <row r="10" spans="1:9" ht="13.9" customHeight="1" x14ac:dyDescent="0.2">
      <c r="B10" s="21" t="s">
        <v>36</v>
      </c>
      <c r="C10" s="153">
        <v>80920.3</v>
      </c>
      <c r="D10" s="77" t="s">
        <v>86</v>
      </c>
    </row>
    <row r="12" spans="1:9" x14ac:dyDescent="0.2">
      <c r="B12" s="10" t="s">
        <v>50</v>
      </c>
      <c r="D12" s="45" t="s">
        <v>82</v>
      </c>
    </row>
    <row r="13" spans="1:9" x14ac:dyDescent="0.2">
      <c r="B13" s="10" t="s">
        <v>680</v>
      </c>
      <c r="D13" s="45" t="s">
        <v>582</v>
      </c>
    </row>
    <row r="14" spans="1:9" ht="14.5" x14ac:dyDescent="0.35">
      <c r="B14" s="74" t="s">
        <v>426</v>
      </c>
      <c r="D14" s="74" t="s">
        <v>427</v>
      </c>
      <c r="I14" s="74"/>
    </row>
  </sheetData>
  <hyperlinks>
    <hyperlink ref="A1" location="Index!A1" display="Index!A1" xr:uid="{F8BAEDBA-B7E3-486E-B157-9EA38F6733E1}"/>
    <hyperlink ref="B14" location="Enquiries!A1" display="Contact us for media support and coordination." xr:uid="{E8CF6AA4-E386-4E6C-BA00-EDFE2B979E0B}"/>
    <hyperlink ref="D14" location="Enquiries!A1" display="للنشر الإعلامي يُرجى التواصل معنا للدعم والتنسيق." xr:uid="{12D37801-5877-460B-9701-5A532BC1FA62}"/>
  </hyperlinks>
  <pageMargins left="0.7" right="0.7" top="0.75" bottom="0.75" header="0.3" footer="0.3"/>
  <pageSetup orientation="portrait" r:id="rId1"/>
  <headerFooter>
    <oddFooter>&amp;C_x000D_&amp;1#&amp;"Aptos"&amp;11&amp;K000000 This is classified as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ABC5-AE50-44F2-B437-9490497243C1}">
  <sheetPr>
    <tabColor rgb="FF42A360"/>
  </sheetPr>
  <dimension ref="A1:J14"/>
  <sheetViews>
    <sheetView showGridLines="0" workbookViewId="0">
      <selection activeCell="D3" sqref="D3"/>
    </sheetView>
  </sheetViews>
  <sheetFormatPr defaultColWidth="8.7265625" defaultRowHeight="10" x14ac:dyDescent="0.2"/>
  <cols>
    <col min="1" max="1" width="17.7265625" style="4" customWidth="1"/>
    <col min="2" max="2" width="45.54296875" style="4" customWidth="1"/>
    <col min="3" max="3" width="13.453125" style="4" customWidth="1"/>
    <col min="4" max="4" width="42.1796875" style="4" customWidth="1"/>
    <col min="5" max="5" width="28.54296875" style="4" customWidth="1"/>
    <col min="6" max="6" width="24.7265625" style="4" customWidth="1"/>
    <col min="7" max="7" width="18.54296875" style="4" customWidth="1"/>
    <col min="8" max="16384" width="8.7265625" style="4"/>
  </cols>
  <sheetData>
    <row r="1" spans="1:10" ht="14.5" x14ac:dyDescent="0.35">
      <c r="A1" s="104" t="s">
        <v>164</v>
      </c>
    </row>
    <row r="2" spans="1:10" ht="14" x14ac:dyDescent="0.2">
      <c r="B2" s="5" t="s">
        <v>473</v>
      </c>
      <c r="C2" s="6"/>
      <c r="D2" s="47" t="s">
        <v>472</v>
      </c>
    </row>
    <row r="3" spans="1:10" ht="14" x14ac:dyDescent="0.3">
      <c r="A3" s="307"/>
      <c r="B3" s="31" t="s">
        <v>47</v>
      </c>
      <c r="C3" s="6"/>
      <c r="D3" s="308" t="s">
        <v>101</v>
      </c>
    </row>
    <row r="4" spans="1:10" ht="5.15" customHeight="1" x14ac:dyDescent="0.2">
      <c r="B4" s="8"/>
      <c r="C4" s="6"/>
    </row>
    <row r="5" spans="1:10" ht="10.5" x14ac:dyDescent="0.2">
      <c r="B5" s="15" t="s">
        <v>129</v>
      </c>
      <c r="C5" s="69" t="s">
        <v>116</v>
      </c>
      <c r="D5" s="16" t="s">
        <v>128</v>
      </c>
    </row>
    <row r="6" spans="1:10" ht="10.5" x14ac:dyDescent="0.2">
      <c r="B6" s="15"/>
      <c r="C6" s="69" t="s">
        <v>74</v>
      </c>
      <c r="D6" s="16"/>
    </row>
    <row r="7" spans="1:10" ht="13.9" customHeight="1" x14ac:dyDescent="0.2">
      <c r="B7" s="24" t="s">
        <v>10</v>
      </c>
      <c r="C7" s="84">
        <f>SUM(C8:C10)</f>
        <v>1288782.8856728822</v>
      </c>
      <c r="D7" s="49" t="s">
        <v>83</v>
      </c>
      <c r="E7" s="314"/>
    </row>
    <row r="8" spans="1:10" ht="13.9" customHeight="1" x14ac:dyDescent="0.2">
      <c r="B8" s="21" t="s">
        <v>34</v>
      </c>
      <c r="C8" s="85">
        <v>72357.938272882107</v>
      </c>
      <c r="D8" s="77" t="s">
        <v>84</v>
      </c>
      <c r="E8" s="314"/>
    </row>
    <row r="9" spans="1:10" ht="13.9" customHeight="1" x14ac:dyDescent="0.2">
      <c r="B9" s="20" t="s">
        <v>35</v>
      </c>
      <c r="C9" s="86">
        <v>808062.24540000001</v>
      </c>
      <c r="D9" s="79" t="s">
        <v>85</v>
      </c>
      <c r="E9" s="314"/>
    </row>
    <row r="10" spans="1:10" ht="13.9" customHeight="1" x14ac:dyDescent="0.2">
      <c r="B10" s="21" t="s">
        <v>36</v>
      </c>
      <c r="C10" s="85">
        <v>408362.70199999999</v>
      </c>
      <c r="D10" s="77" t="s">
        <v>86</v>
      </c>
      <c r="E10" s="314"/>
    </row>
    <row r="11" spans="1:10" x14ac:dyDescent="0.2">
      <c r="B11" s="23"/>
      <c r="C11" s="1"/>
      <c r="D11" s="1"/>
    </row>
    <row r="12" spans="1:10" x14ac:dyDescent="0.2">
      <c r="B12" s="10" t="s">
        <v>50</v>
      </c>
      <c r="D12" s="45" t="s">
        <v>82</v>
      </c>
    </row>
    <row r="13" spans="1:10" ht="16" customHeight="1" x14ac:dyDescent="0.25">
      <c r="B13" s="10" t="s">
        <v>680</v>
      </c>
      <c r="D13" s="291" t="s">
        <v>582</v>
      </c>
      <c r="E13" s="28"/>
    </row>
    <row r="14" spans="1:10" ht="14.5" x14ac:dyDescent="0.35">
      <c r="B14" s="74" t="s">
        <v>426</v>
      </c>
      <c r="D14" s="74" t="s">
        <v>427</v>
      </c>
      <c r="J14" s="74"/>
    </row>
  </sheetData>
  <mergeCells count="1">
    <mergeCell ref="E7:E10"/>
  </mergeCells>
  <hyperlinks>
    <hyperlink ref="A1" location="Index!A1" display="Index!A1" xr:uid="{EB24F020-89F2-4E6D-A009-382AAF6B0E4A}"/>
    <hyperlink ref="B14" location="Enquiries!A1" display="Contact us for media support and coordination." xr:uid="{DC17FD53-68A2-4708-B8C4-7D888FD94F97}"/>
    <hyperlink ref="D14" location="Enquiries!A1" display="للنشر الإعلامي يُرجى التواصل معنا للدعم والتنسيق." xr:uid="{44351CA6-8057-48A1-9314-84B31EC185B7}"/>
  </hyperlinks>
  <pageMargins left="0.7" right="0.7" top="0.75" bottom="0.75" header="0.3" footer="0.3"/>
  <pageSetup orientation="portrait" r:id="rId1"/>
  <headerFooter>
    <oddFooter>&amp;C_x000D_&amp;1#&amp;"Aptos"&amp;11&amp;K000000 This is classified as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57C6-1F6C-4D4F-ACA7-5FDCB561042E}">
  <sheetPr>
    <tabColor rgb="FF00B050"/>
  </sheetPr>
  <dimension ref="A1:J14"/>
  <sheetViews>
    <sheetView showGridLines="0" zoomScale="85" zoomScaleNormal="85" workbookViewId="0">
      <selection activeCell="L13" sqref="J13:L13"/>
    </sheetView>
  </sheetViews>
  <sheetFormatPr defaultColWidth="8.7265625" defaultRowHeight="10" x14ac:dyDescent="0.2"/>
  <cols>
    <col min="1" max="1" width="8.7265625" style="4"/>
    <col min="2" max="2" width="27.54296875" style="4" customWidth="1"/>
    <col min="3" max="3" width="19.7265625" style="4" customWidth="1"/>
    <col min="4" max="4" width="20.1796875" style="4" customWidth="1"/>
    <col min="5" max="5" width="16.26953125" style="4" customWidth="1"/>
    <col min="6" max="6" width="16" style="4" customWidth="1"/>
    <col min="7" max="7" width="26.1796875" style="4" customWidth="1"/>
    <col min="8" max="8" width="13.1796875" style="4" customWidth="1"/>
    <col min="9" max="9" width="20.7265625" style="4" customWidth="1"/>
    <col min="10" max="10" width="19.7265625" style="4" customWidth="1"/>
    <col min="11" max="16384" width="8.7265625" style="4"/>
  </cols>
  <sheetData>
    <row r="1" spans="1:10" ht="14.5" x14ac:dyDescent="0.35">
      <c r="A1" s="104" t="s">
        <v>164</v>
      </c>
    </row>
    <row r="2" spans="1:10" ht="14" x14ac:dyDescent="0.2">
      <c r="B2" s="5" t="s">
        <v>475</v>
      </c>
      <c r="C2" s="6"/>
      <c r="D2" s="6"/>
      <c r="E2" s="6"/>
      <c r="F2" s="6"/>
      <c r="G2" s="6"/>
      <c r="H2" s="6"/>
      <c r="I2" s="47" t="s">
        <v>474</v>
      </c>
    </row>
    <row r="3" spans="1:10" ht="10.5" x14ac:dyDescent="0.2">
      <c r="B3" s="3" t="s">
        <v>37</v>
      </c>
      <c r="C3" s="6"/>
      <c r="D3" s="6"/>
      <c r="E3" s="6"/>
      <c r="F3" s="6"/>
      <c r="G3" s="6"/>
      <c r="H3" s="6"/>
      <c r="I3" s="48" t="s">
        <v>88</v>
      </c>
    </row>
    <row r="4" spans="1:10" ht="5.15" customHeight="1" x14ac:dyDescent="0.2">
      <c r="B4" s="8"/>
      <c r="C4" s="6"/>
      <c r="D4" s="6"/>
      <c r="E4" s="6"/>
      <c r="F4" s="6"/>
      <c r="G4" s="6"/>
      <c r="H4" s="6"/>
    </row>
    <row r="5" spans="1:10" ht="14.5" customHeight="1" x14ac:dyDescent="0.2">
      <c r="B5" s="15" t="s">
        <v>129</v>
      </c>
      <c r="C5" s="53" t="s">
        <v>117</v>
      </c>
      <c r="D5" s="63" t="s">
        <v>118</v>
      </c>
      <c r="E5" s="63" t="s">
        <v>409</v>
      </c>
      <c r="F5" s="63" t="s">
        <v>119</v>
      </c>
      <c r="G5" s="43" t="s">
        <v>517</v>
      </c>
      <c r="H5" s="52" t="s">
        <v>120</v>
      </c>
      <c r="I5" s="103"/>
      <c r="J5" s="16" t="s">
        <v>128</v>
      </c>
    </row>
    <row r="6" spans="1:10" ht="14.5" customHeight="1" x14ac:dyDescent="0.2">
      <c r="B6" s="17"/>
      <c r="C6" s="53" t="s">
        <v>59</v>
      </c>
      <c r="D6" s="63" t="s">
        <v>60</v>
      </c>
      <c r="E6" s="63" t="s">
        <v>61</v>
      </c>
      <c r="F6" s="63" t="s">
        <v>62</v>
      </c>
      <c r="G6" s="43" t="s">
        <v>516</v>
      </c>
      <c r="H6" s="63" t="s">
        <v>77</v>
      </c>
      <c r="I6" s="35" t="s">
        <v>10</v>
      </c>
      <c r="J6" s="16"/>
    </row>
    <row r="7" spans="1:10" s="28" customFormat="1" ht="13.9" customHeight="1" x14ac:dyDescent="0.25">
      <c r="A7" s="39"/>
      <c r="B7" s="39" t="s">
        <v>10</v>
      </c>
      <c r="C7" s="92">
        <f t="shared" ref="C7:H7" si="0">SUM(C8:C10)</f>
        <v>313762.35243202874</v>
      </c>
      <c r="D7" s="92">
        <f t="shared" si="0"/>
        <v>16066.54113001734</v>
      </c>
      <c r="E7" s="92">
        <f t="shared" si="0"/>
        <v>17869.511744538191</v>
      </c>
      <c r="F7" s="92">
        <f t="shared" si="0"/>
        <v>767.51827516748426</v>
      </c>
      <c r="G7" s="92">
        <f t="shared" si="0"/>
        <v>1628.2438297269591</v>
      </c>
      <c r="H7" s="92">
        <f t="shared" si="0"/>
        <v>1679.1035885212457</v>
      </c>
      <c r="I7" s="92">
        <f>SUM(C7:H7)</f>
        <v>351773.27099999995</v>
      </c>
      <c r="J7" s="75" t="s">
        <v>83</v>
      </c>
    </row>
    <row r="8" spans="1:10" ht="13.9" customHeight="1" x14ac:dyDescent="0.2">
      <c r="A8" s="40"/>
      <c r="B8" s="21" t="s">
        <v>34</v>
      </c>
      <c r="C8" s="93">
        <v>30288.126692724123</v>
      </c>
      <c r="D8" s="93">
        <v>304.76307231172427</v>
      </c>
      <c r="E8" s="93">
        <v>538.34262256531338</v>
      </c>
      <c r="F8" s="95">
        <v>0</v>
      </c>
      <c r="G8" s="95">
        <v>145.56843189261895</v>
      </c>
      <c r="H8" s="93">
        <v>216.15048050617742</v>
      </c>
      <c r="I8" s="76">
        <f>SUM(C8:H8)</f>
        <v>31492.951299999957</v>
      </c>
      <c r="J8" s="110" t="s">
        <v>84</v>
      </c>
    </row>
    <row r="9" spans="1:10" ht="13.9" customHeight="1" x14ac:dyDescent="0.2">
      <c r="A9" s="40"/>
      <c r="B9" s="37" t="s">
        <v>35</v>
      </c>
      <c r="C9" s="94">
        <v>167123.97377508588</v>
      </c>
      <c r="D9" s="94">
        <v>14053.041312631338</v>
      </c>
      <c r="E9" s="94">
        <v>15263.749026156316</v>
      </c>
      <c r="F9" s="94">
        <v>589.98643663947337</v>
      </c>
      <c r="G9" s="94">
        <v>1465.6964933798815</v>
      </c>
      <c r="H9" s="94">
        <v>700.11175610712519</v>
      </c>
      <c r="I9" s="94">
        <f>SUM(C9:H9)</f>
        <v>199196.55880000003</v>
      </c>
      <c r="J9" s="111" t="s">
        <v>85</v>
      </c>
    </row>
    <row r="10" spans="1:10" ht="13.9" customHeight="1" x14ac:dyDescent="0.2">
      <c r="A10" s="40"/>
      <c r="B10" s="21" t="s">
        <v>36</v>
      </c>
      <c r="C10" s="93">
        <v>116350.25196421874</v>
      </c>
      <c r="D10" s="93">
        <v>1708.7367450742777</v>
      </c>
      <c r="E10" s="93">
        <v>2067.4200958165634</v>
      </c>
      <c r="F10" s="93">
        <v>177.53183852801084</v>
      </c>
      <c r="G10" s="93">
        <v>16.978904454458757</v>
      </c>
      <c r="H10" s="93">
        <v>762.84135190794314</v>
      </c>
      <c r="I10" s="76">
        <f>SUM(C10:H10)</f>
        <v>121083.76089999999</v>
      </c>
      <c r="J10" s="110" t="s">
        <v>86</v>
      </c>
    </row>
    <row r="11" spans="1:10" x14ac:dyDescent="0.2">
      <c r="B11" s="23"/>
      <c r="C11" s="1"/>
      <c r="D11" s="1"/>
      <c r="E11" s="1"/>
      <c r="F11" s="1"/>
      <c r="G11" s="1"/>
      <c r="H11" s="1"/>
    </row>
    <row r="12" spans="1:10" x14ac:dyDescent="0.2">
      <c r="B12" s="10" t="s">
        <v>50</v>
      </c>
      <c r="C12" s="62"/>
      <c r="D12" s="62"/>
      <c r="E12" s="62"/>
      <c r="F12" s="62"/>
      <c r="G12" s="62"/>
      <c r="H12" s="62"/>
      <c r="I12" s="45" t="s">
        <v>82</v>
      </c>
    </row>
    <row r="13" spans="1:10" ht="16" customHeight="1" x14ac:dyDescent="0.2">
      <c r="B13" s="10" t="s">
        <v>680</v>
      </c>
      <c r="D13" s="230"/>
      <c r="I13" s="45" t="s">
        <v>582</v>
      </c>
    </row>
    <row r="14" spans="1:10" ht="14.5" x14ac:dyDescent="0.35">
      <c r="B14" s="74" t="s">
        <v>426</v>
      </c>
      <c r="D14" s="74"/>
      <c r="I14" s="74" t="s">
        <v>427</v>
      </c>
      <c r="J14" s="74"/>
    </row>
  </sheetData>
  <hyperlinks>
    <hyperlink ref="A1" location="Index!A1" display="Index!A1" xr:uid="{E8F74E38-E637-4571-8B5A-88E22DACCCA8}"/>
    <hyperlink ref="B14" location="Enquiries!A1" display="Contact us for media support and coordination." xr:uid="{1BCC46F4-97C2-4D3E-8B89-1FF64E043A60}"/>
    <hyperlink ref="I14" location="Enquiries!A1" display="للنشر الإعلامي يُرجى التواصل معنا للدعم والتنسيق." xr:uid="{A87C7CEA-CB26-4F4F-9F9F-C67FA86873D8}"/>
  </hyperlinks>
  <pageMargins left="0.7" right="0.7" top="0.75" bottom="0.75" header="0.3" footer="0.3"/>
  <pageSetup orientation="portrait" r:id="rId1"/>
  <headerFooter>
    <oddFooter>&amp;C_x000D_&amp;1#&amp;"Aptos"&amp;11&amp;K000000 This is classified as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577B-3F7A-4012-AFAB-191D02340737}">
  <sheetPr>
    <tabColor rgb="FF00B050"/>
  </sheetPr>
  <dimension ref="A1:J14"/>
  <sheetViews>
    <sheetView showGridLines="0" workbookViewId="0"/>
  </sheetViews>
  <sheetFormatPr defaultColWidth="8.7265625" defaultRowHeight="10" x14ac:dyDescent="0.2"/>
  <cols>
    <col min="1" max="1" width="11.7265625" style="4" customWidth="1"/>
    <col min="2" max="2" width="23.453125" style="4" customWidth="1"/>
    <col min="3" max="3" width="17.7265625" style="4" customWidth="1"/>
    <col min="4" max="4" width="16.26953125" style="4" customWidth="1"/>
    <col min="5" max="5" width="19.7265625" style="4" customWidth="1"/>
    <col min="6" max="6" width="23.453125" style="4" customWidth="1"/>
    <col min="7" max="7" width="19" style="4" customWidth="1"/>
    <col min="8" max="8" width="16.7265625" style="4" customWidth="1"/>
    <col min="9" max="9" width="19.453125" style="4" customWidth="1"/>
    <col min="10" max="16384" width="8.7265625" style="4"/>
  </cols>
  <sheetData>
    <row r="1" spans="1:10" ht="14.5" x14ac:dyDescent="0.35">
      <c r="A1" s="104" t="s">
        <v>164</v>
      </c>
    </row>
    <row r="2" spans="1:10" ht="14" x14ac:dyDescent="0.2">
      <c r="B2" s="5" t="s">
        <v>477</v>
      </c>
      <c r="C2" s="6"/>
      <c r="D2" s="6"/>
      <c r="E2" s="6"/>
      <c r="F2" s="47" t="s">
        <v>476</v>
      </c>
      <c r="G2" s="62"/>
      <c r="H2" s="62"/>
    </row>
    <row r="3" spans="1:10" ht="10.5" x14ac:dyDescent="0.2">
      <c r="B3" s="3" t="s">
        <v>14</v>
      </c>
      <c r="C3" s="6"/>
      <c r="D3" s="6"/>
      <c r="E3" s="6"/>
      <c r="F3" s="48" t="s">
        <v>87</v>
      </c>
    </row>
    <row r="4" spans="1:10" ht="5.15" customHeight="1" x14ac:dyDescent="0.2">
      <c r="B4" s="8"/>
      <c r="C4" s="6"/>
      <c r="D4" s="6"/>
      <c r="E4" s="6"/>
    </row>
    <row r="5" spans="1:10" ht="10.5" x14ac:dyDescent="0.2">
      <c r="B5" s="15" t="s">
        <v>129</v>
      </c>
      <c r="C5" s="50" t="s">
        <v>122</v>
      </c>
      <c r="D5" s="16" t="s">
        <v>121</v>
      </c>
      <c r="E5" s="51" t="s">
        <v>83</v>
      </c>
      <c r="F5" s="16" t="s">
        <v>128</v>
      </c>
    </row>
    <row r="6" spans="1:10" ht="10.5" x14ac:dyDescent="0.2">
      <c r="B6" s="17"/>
      <c r="C6" s="53" t="s">
        <v>63</v>
      </c>
      <c r="D6" s="63" t="s">
        <v>64</v>
      </c>
      <c r="E6" s="52" t="s">
        <v>10</v>
      </c>
      <c r="F6" s="16"/>
    </row>
    <row r="7" spans="1:10" ht="13.9" customHeight="1" x14ac:dyDescent="0.2">
      <c r="B7" s="39" t="s">
        <v>10</v>
      </c>
      <c r="C7" s="75">
        <f>SUM(C8:C10)</f>
        <v>36309</v>
      </c>
      <c r="D7" s="75">
        <f>SUM(D8:D10)</f>
        <v>21243</v>
      </c>
      <c r="E7" s="75">
        <f>SUM(C7:D7)</f>
        <v>57552</v>
      </c>
      <c r="F7" s="49" t="s">
        <v>83</v>
      </c>
    </row>
    <row r="8" spans="1:10" ht="13.9" customHeight="1" x14ac:dyDescent="0.2">
      <c r="B8" s="21" t="s">
        <v>34</v>
      </c>
      <c r="C8" s="76">
        <v>1423</v>
      </c>
      <c r="D8" s="76">
        <v>975</v>
      </c>
      <c r="E8" s="76">
        <f>SUM(C8:D8)</f>
        <v>2398</v>
      </c>
      <c r="F8" s="77" t="s">
        <v>84</v>
      </c>
    </row>
    <row r="9" spans="1:10" ht="13.9" customHeight="1" x14ac:dyDescent="0.2">
      <c r="B9" s="37" t="s">
        <v>35</v>
      </c>
      <c r="C9" s="78">
        <v>23470</v>
      </c>
      <c r="D9" s="78">
        <v>14077</v>
      </c>
      <c r="E9" s="78">
        <f>SUM(C9:D9)</f>
        <v>37547</v>
      </c>
      <c r="F9" s="79" t="s">
        <v>85</v>
      </c>
    </row>
    <row r="10" spans="1:10" ht="13.9" customHeight="1" x14ac:dyDescent="0.2">
      <c r="B10" s="21" t="s">
        <v>36</v>
      </c>
      <c r="C10" s="76">
        <v>11416</v>
      </c>
      <c r="D10" s="76">
        <v>6191</v>
      </c>
      <c r="E10" s="76">
        <f>SUM(C10:D10)</f>
        <v>17607</v>
      </c>
      <c r="F10" s="77" t="s">
        <v>86</v>
      </c>
    </row>
    <row r="11" spans="1:10" x14ac:dyDescent="0.2">
      <c r="B11" s="23"/>
      <c r="C11" s="1"/>
      <c r="D11" s="1"/>
      <c r="E11" s="1"/>
    </row>
    <row r="12" spans="1:10" x14ac:dyDescent="0.2">
      <c r="B12" s="10" t="s">
        <v>50</v>
      </c>
      <c r="F12" s="45" t="s">
        <v>82</v>
      </c>
    </row>
    <row r="14" spans="1:10" ht="14.5" x14ac:dyDescent="0.35">
      <c r="B14" s="74" t="s">
        <v>426</v>
      </c>
      <c r="D14" s="74"/>
      <c r="F14" s="74" t="s">
        <v>427</v>
      </c>
      <c r="J14" s="74"/>
    </row>
  </sheetData>
  <hyperlinks>
    <hyperlink ref="A1" location="Index!A1" display="Index!A1" xr:uid="{943BB460-E8BF-4952-9E4F-9E59A6960C1F}"/>
    <hyperlink ref="B14" location="Enquiries!A1" display="Contact us for media support and coordination." xr:uid="{EB332431-C809-45AA-A5CB-220E09F01F1E}"/>
    <hyperlink ref="F14" location="Enquiries!A1" display="للنشر الإعلامي يُرجى التواصل معنا للدعم والتنسيق." xr:uid="{9C72CD79-B086-4AB9-9EE4-6ADFC333320C}"/>
  </hyperlinks>
  <pageMargins left="0.7" right="0.7" top="0.75" bottom="0.75" header="0.3" footer="0.3"/>
  <pageSetup orientation="portrait" r:id="rId1"/>
  <headerFooter>
    <oddFooter>&amp;C_x000D_&amp;1#&amp;"Aptos"&amp;11&amp;K000000 This is classified as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CC80-C3D2-4FEB-96E5-C76D7558779C}">
  <sheetPr>
    <tabColor rgb="FF00B050"/>
  </sheetPr>
  <dimension ref="A1:J13"/>
  <sheetViews>
    <sheetView showGridLines="0" workbookViewId="0">
      <selection activeCell="C23" sqref="C23"/>
    </sheetView>
  </sheetViews>
  <sheetFormatPr defaultColWidth="8.7265625" defaultRowHeight="10" x14ac:dyDescent="0.2"/>
  <cols>
    <col min="1" max="1" width="8.7265625" style="4"/>
    <col min="2" max="2" width="28.453125" style="4" customWidth="1"/>
    <col min="3" max="3" width="28.54296875" style="4" customWidth="1"/>
    <col min="4" max="4" width="35" style="4" customWidth="1"/>
    <col min="5" max="5" width="22.1796875" style="4" customWidth="1"/>
    <col min="6" max="6" width="27.26953125" style="4" customWidth="1"/>
    <col min="7" max="7" width="17.1796875" style="4" customWidth="1"/>
    <col min="8" max="8" width="11.81640625" style="4" customWidth="1"/>
    <col min="9" max="9" width="18.453125" style="4" customWidth="1"/>
    <col min="10" max="16384" width="8.7265625" style="4"/>
  </cols>
  <sheetData>
    <row r="1" spans="1:10" ht="14.5" x14ac:dyDescent="0.35">
      <c r="A1" s="104" t="s">
        <v>164</v>
      </c>
      <c r="C1" s="62"/>
      <c r="D1" s="62"/>
      <c r="E1" s="62"/>
      <c r="F1" s="62"/>
      <c r="G1" s="62"/>
      <c r="H1" s="62"/>
    </row>
    <row r="2" spans="1:10" ht="14" x14ac:dyDescent="0.2">
      <c r="B2" s="5" t="s">
        <v>479</v>
      </c>
      <c r="C2" s="6"/>
      <c r="D2" s="47" t="s">
        <v>478</v>
      </c>
    </row>
    <row r="3" spans="1:10" ht="10.5" x14ac:dyDescent="0.2">
      <c r="B3" s="3" t="s">
        <v>14</v>
      </c>
      <c r="C3" s="6"/>
      <c r="D3" s="48" t="s">
        <v>87</v>
      </c>
    </row>
    <row r="4" spans="1:10" ht="5.15" customHeight="1" x14ac:dyDescent="0.2">
      <c r="B4" s="8"/>
      <c r="C4" s="6"/>
    </row>
    <row r="5" spans="1:10" ht="13.9" customHeight="1" x14ac:dyDescent="0.2">
      <c r="B5" s="15" t="s">
        <v>129</v>
      </c>
      <c r="C5" s="313">
        <v>2024</v>
      </c>
      <c r="D5" s="16" t="s">
        <v>128</v>
      </c>
    </row>
    <row r="6" spans="1:10" ht="13.9" customHeight="1" x14ac:dyDescent="0.2">
      <c r="B6" s="39" t="s">
        <v>10</v>
      </c>
      <c r="C6" s="75">
        <f>SUM(C7:C9)</f>
        <v>28827.085050000002</v>
      </c>
      <c r="D6" s="49" t="s">
        <v>83</v>
      </c>
    </row>
    <row r="7" spans="1:10" ht="13.9" customHeight="1" x14ac:dyDescent="0.2">
      <c r="B7" s="21" t="s">
        <v>34</v>
      </c>
      <c r="C7" s="76">
        <v>4782.0850499999997</v>
      </c>
      <c r="D7" s="77" t="s">
        <v>84</v>
      </c>
    </row>
    <row r="8" spans="1:10" ht="13.9" customHeight="1" x14ac:dyDescent="0.2">
      <c r="B8" s="37" t="s">
        <v>35</v>
      </c>
      <c r="C8" s="78">
        <v>18562</v>
      </c>
      <c r="D8" s="79" t="s">
        <v>85</v>
      </c>
    </row>
    <row r="9" spans="1:10" ht="13.9" customHeight="1" x14ac:dyDescent="0.2">
      <c r="B9" s="21" t="s">
        <v>36</v>
      </c>
      <c r="C9" s="76">
        <v>5483</v>
      </c>
      <c r="D9" s="77" t="s">
        <v>86</v>
      </c>
    </row>
    <row r="10" spans="1:10" x14ac:dyDescent="0.2">
      <c r="B10" s="23"/>
      <c r="C10" s="1"/>
    </row>
    <row r="11" spans="1:10" x14ac:dyDescent="0.2">
      <c r="B11" s="10" t="s">
        <v>50</v>
      </c>
      <c r="D11" s="45" t="s">
        <v>82</v>
      </c>
    </row>
    <row r="13" spans="1:10" ht="14.5" x14ac:dyDescent="0.35">
      <c r="B13" s="74" t="s">
        <v>426</v>
      </c>
      <c r="D13" s="74" t="s">
        <v>427</v>
      </c>
      <c r="J13" s="74"/>
    </row>
  </sheetData>
  <hyperlinks>
    <hyperlink ref="A1" location="Index!A1" display="Index!A1" xr:uid="{22F0E22F-C087-4832-9EBC-89E8EFC927B2}"/>
    <hyperlink ref="B13" location="Enquiries!A1" display="Contact us for media support and coordination." xr:uid="{86D20EF0-26B9-4594-B32E-50CCB0CF8257}"/>
    <hyperlink ref="D13" location="Enquiries!A1" display="للنشر الإعلامي يُرجى التواصل معنا للدعم والتنسيق." xr:uid="{25E618CB-6CAD-4212-8230-C77DDE98BB65}"/>
  </hyperlinks>
  <pageMargins left="0.7" right="0.7" top="0.75" bottom="0.75" header="0.3" footer="0.3"/>
  <pageSetup orientation="portrait" r:id="rId1"/>
  <headerFooter>
    <oddFooter>&amp;C_x000D_&amp;1#&amp;"Aptos"&amp;11&amp;K000000 This is classified as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4E80-E963-4DE1-BAE4-26E7206A0016}">
  <sheetPr>
    <tabColor rgb="FF00B050"/>
  </sheetPr>
  <dimension ref="A1:J13"/>
  <sheetViews>
    <sheetView showGridLines="0" workbookViewId="0">
      <selection activeCell="D43" sqref="D43"/>
    </sheetView>
  </sheetViews>
  <sheetFormatPr defaultColWidth="8.7265625" defaultRowHeight="10" x14ac:dyDescent="0.2"/>
  <cols>
    <col min="1" max="1" width="12.1796875" style="4" customWidth="1"/>
    <col min="2" max="2" width="28.1796875" style="4" customWidth="1"/>
    <col min="3" max="3" width="23.54296875" style="4" customWidth="1"/>
    <col min="4" max="4" width="39.26953125" style="4" customWidth="1"/>
    <col min="5" max="5" width="11.81640625" style="4" customWidth="1"/>
    <col min="6" max="6" width="33.81640625" style="4" customWidth="1"/>
    <col min="7" max="16384" width="8.7265625" style="4"/>
  </cols>
  <sheetData>
    <row r="1" spans="1:10" ht="14.5" x14ac:dyDescent="0.35">
      <c r="A1" s="104" t="s">
        <v>164</v>
      </c>
    </row>
    <row r="2" spans="1:10" ht="14" x14ac:dyDescent="0.2">
      <c r="B2" s="5" t="s">
        <v>481</v>
      </c>
      <c r="C2" s="6"/>
      <c r="D2" s="47" t="s">
        <v>480</v>
      </c>
    </row>
    <row r="3" spans="1:10" ht="10.5" x14ac:dyDescent="0.2">
      <c r="B3" s="3" t="s">
        <v>37</v>
      </c>
      <c r="C3" s="6"/>
      <c r="D3" s="48" t="s">
        <v>88</v>
      </c>
    </row>
    <row r="4" spans="1:10" ht="5.15" customHeight="1" x14ac:dyDescent="0.2">
      <c r="B4" s="8"/>
      <c r="C4" s="6"/>
    </row>
    <row r="5" spans="1:10" ht="15" customHeight="1" x14ac:dyDescent="0.2">
      <c r="B5" s="15" t="s">
        <v>129</v>
      </c>
      <c r="C5" s="72">
        <v>2024</v>
      </c>
      <c r="D5" s="16" t="s">
        <v>128</v>
      </c>
    </row>
    <row r="6" spans="1:10" ht="13.9" customHeight="1" x14ac:dyDescent="0.2">
      <c r="B6" s="39" t="s">
        <v>10</v>
      </c>
      <c r="C6" s="92">
        <f>SUM(C7:C9)</f>
        <v>10888.780000000002</v>
      </c>
      <c r="D6" s="49" t="s">
        <v>83</v>
      </c>
    </row>
    <row r="7" spans="1:10" ht="13.9" customHeight="1" x14ac:dyDescent="0.2">
      <c r="B7" s="21" t="s">
        <v>34</v>
      </c>
      <c r="C7" s="93">
        <v>2026.2800000000016</v>
      </c>
      <c r="D7" s="77" t="s">
        <v>84</v>
      </c>
    </row>
    <row r="8" spans="1:10" ht="13.9" customHeight="1" x14ac:dyDescent="0.2">
      <c r="B8" s="37" t="s">
        <v>35</v>
      </c>
      <c r="C8" s="94">
        <v>6812.32</v>
      </c>
      <c r="D8" s="79" t="s">
        <v>85</v>
      </c>
    </row>
    <row r="9" spans="1:10" ht="13.9" customHeight="1" x14ac:dyDescent="0.2">
      <c r="B9" s="21" t="s">
        <v>36</v>
      </c>
      <c r="C9" s="93">
        <v>2050.1799999999998</v>
      </c>
      <c r="D9" s="77" t="s">
        <v>86</v>
      </c>
    </row>
    <row r="10" spans="1:10" x14ac:dyDescent="0.2">
      <c r="B10" s="23"/>
      <c r="C10" s="1"/>
    </row>
    <row r="11" spans="1:10" x14ac:dyDescent="0.2">
      <c r="B11" s="10" t="s">
        <v>50</v>
      </c>
      <c r="D11" s="45" t="s">
        <v>82</v>
      </c>
    </row>
    <row r="13" spans="1:10" ht="14.5" x14ac:dyDescent="0.35">
      <c r="B13" s="74" t="s">
        <v>426</v>
      </c>
      <c r="D13" s="74" t="s">
        <v>427</v>
      </c>
      <c r="J13" s="74"/>
    </row>
  </sheetData>
  <hyperlinks>
    <hyperlink ref="A1" location="Index!A1" display="Index!A1" xr:uid="{06B28E5F-66B9-4C11-8F83-A25702F8FC3E}"/>
    <hyperlink ref="B13" location="Enquiries!A1" display="Contact us for media support and coordination." xr:uid="{95D63509-081F-4378-846A-A129D9E8B6D9}"/>
    <hyperlink ref="D13" location="Enquiries!A1" display="للنشر الإعلامي يُرجى التواصل معنا للدعم والتنسيق." xr:uid="{CD73B97F-8FC6-457E-AF16-FC124BFAEEA6}"/>
  </hyperlinks>
  <pageMargins left="0.7" right="0.7" top="0.75" bottom="0.75" header="0.3" footer="0.3"/>
  <pageSetup orientation="portrait" r:id="rId1"/>
  <headerFooter>
    <oddFooter>&amp;C_x000D_&amp;1#&amp;"Aptos"&amp;11&amp;K000000 This is classified as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CC16-CE71-4242-9017-AC74474790A2}">
  <sheetPr>
    <tabColor rgb="FF7030A0"/>
  </sheetPr>
  <dimension ref="A1:H14"/>
  <sheetViews>
    <sheetView showGridLines="0" workbookViewId="0">
      <selection activeCell="H13" sqref="H13"/>
    </sheetView>
  </sheetViews>
  <sheetFormatPr defaultColWidth="8.7265625" defaultRowHeight="10" x14ac:dyDescent="0.2"/>
  <cols>
    <col min="1" max="1" width="8.7265625" style="4"/>
    <col min="2" max="2" width="45.54296875" style="4" customWidth="1"/>
    <col min="3" max="3" width="13.81640625" style="4" customWidth="1"/>
    <col min="4" max="6" width="11.81640625" style="4" customWidth="1"/>
    <col min="7" max="7" width="13.453125" style="4" customWidth="1"/>
    <col min="8" max="8" width="32" style="4" customWidth="1"/>
    <col min="9" max="16384" width="8.7265625" style="4"/>
  </cols>
  <sheetData>
    <row r="1" spans="1:8" ht="14.5" x14ac:dyDescent="0.35">
      <c r="A1" s="74" t="s">
        <v>165</v>
      </c>
    </row>
    <row r="2" spans="1:8" ht="14" x14ac:dyDescent="0.2">
      <c r="B2" s="5" t="s">
        <v>483</v>
      </c>
      <c r="C2" s="6"/>
      <c r="D2" s="6"/>
      <c r="E2" s="6"/>
      <c r="F2" s="6"/>
      <c r="G2" s="6"/>
      <c r="H2" s="47" t="s">
        <v>482</v>
      </c>
    </row>
    <row r="3" spans="1:8" ht="10.5" x14ac:dyDescent="0.2">
      <c r="B3" s="3" t="s">
        <v>14</v>
      </c>
      <c r="C3" s="6"/>
      <c r="D3" s="6"/>
      <c r="E3" s="6"/>
      <c r="F3" s="6"/>
      <c r="G3" s="6"/>
      <c r="H3" s="114" t="s">
        <v>87</v>
      </c>
    </row>
    <row r="4" spans="1:8" ht="6" customHeight="1" x14ac:dyDescent="0.2">
      <c r="B4" s="8"/>
      <c r="C4" s="6"/>
      <c r="D4" s="6"/>
      <c r="E4" s="6"/>
      <c r="F4" s="6"/>
      <c r="G4" s="6"/>
    </row>
    <row r="5" spans="1:8" ht="15" customHeight="1" x14ac:dyDescent="0.2">
      <c r="B5" s="115" t="s">
        <v>129</v>
      </c>
      <c r="C5" s="16" t="s">
        <v>166</v>
      </c>
      <c r="D5" s="16" t="s">
        <v>167</v>
      </c>
      <c r="E5" s="16" t="s">
        <v>168</v>
      </c>
      <c r="F5" s="51" t="s">
        <v>169</v>
      </c>
      <c r="G5" s="51" t="s">
        <v>83</v>
      </c>
      <c r="H5" s="16" t="s">
        <v>128</v>
      </c>
    </row>
    <row r="6" spans="1:8" ht="15" customHeight="1" x14ac:dyDescent="0.2">
      <c r="B6" s="116"/>
      <c r="C6" s="117" t="s">
        <v>170</v>
      </c>
      <c r="D6" s="117" t="s">
        <v>171</v>
      </c>
      <c r="E6" s="117" t="s">
        <v>172</v>
      </c>
      <c r="F6" s="118" t="s">
        <v>173</v>
      </c>
      <c r="G6" s="118" t="s">
        <v>10</v>
      </c>
      <c r="H6" s="16"/>
    </row>
    <row r="7" spans="1:8" ht="15" customHeight="1" x14ac:dyDescent="0.25">
      <c r="B7" s="119" t="s">
        <v>174</v>
      </c>
      <c r="C7" s="227">
        <f>SUM(C8:C10)</f>
        <v>1602743.95</v>
      </c>
      <c r="D7" s="227">
        <f>SUM(D8:D10)</f>
        <v>1284020.8499999999</v>
      </c>
      <c r="E7" s="227">
        <f>SUM(E8:E10)</f>
        <v>65968.350000000006</v>
      </c>
      <c r="F7" s="227">
        <f>SUM(F8:F10)</f>
        <v>515601.45000000007</v>
      </c>
      <c r="G7" s="227">
        <f>SUM(G8:G10)</f>
        <v>3468334.8000000003</v>
      </c>
      <c r="H7" s="49" t="s">
        <v>175</v>
      </c>
    </row>
    <row r="8" spans="1:8" ht="15" customHeight="1" x14ac:dyDescent="0.2">
      <c r="B8" s="120" t="s">
        <v>34</v>
      </c>
      <c r="C8" s="81">
        <v>289722</v>
      </c>
      <c r="D8" s="81">
        <v>209205.15</v>
      </c>
      <c r="E8" s="81">
        <v>5618.55</v>
      </c>
      <c r="F8" s="81">
        <v>93562.35</v>
      </c>
      <c r="G8" s="81">
        <v>722062.95000000007</v>
      </c>
      <c r="H8" s="77" t="s">
        <v>84</v>
      </c>
    </row>
    <row r="9" spans="1:8" ht="15" customHeight="1" x14ac:dyDescent="0.2">
      <c r="B9" s="121" t="s">
        <v>35</v>
      </c>
      <c r="C9" s="82">
        <v>1069822</v>
      </c>
      <c r="D9" s="82">
        <v>915820.5</v>
      </c>
      <c r="E9" s="82">
        <v>59465.7</v>
      </c>
      <c r="F9" s="82">
        <v>290384.85000000003</v>
      </c>
      <c r="G9" s="82">
        <v>2211538.35</v>
      </c>
      <c r="H9" s="79" t="s">
        <v>85</v>
      </c>
    </row>
    <row r="10" spans="1:8" ht="15" customHeight="1" x14ac:dyDescent="0.2">
      <c r="B10" s="120" t="s">
        <v>36</v>
      </c>
      <c r="C10" s="81">
        <v>243199.94999999998</v>
      </c>
      <c r="D10" s="81">
        <v>158995.20000000001</v>
      </c>
      <c r="E10" s="81">
        <v>884.1</v>
      </c>
      <c r="F10" s="81">
        <v>131654.25</v>
      </c>
      <c r="G10" s="81">
        <v>534733.49999999988</v>
      </c>
      <c r="H10" s="77" t="s">
        <v>86</v>
      </c>
    </row>
    <row r="12" spans="1:8" x14ac:dyDescent="0.2">
      <c r="B12" s="10" t="s">
        <v>176</v>
      </c>
      <c r="H12" s="45" t="s">
        <v>82</v>
      </c>
    </row>
    <row r="13" spans="1:8" x14ac:dyDescent="0.2">
      <c r="B13" s="10" t="s">
        <v>682</v>
      </c>
      <c r="H13" s="45" t="s">
        <v>681</v>
      </c>
    </row>
    <row r="14" spans="1:8" ht="14.5" x14ac:dyDescent="0.35">
      <c r="B14" s="74" t="s">
        <v>426</v>
      </c>
      <c r="D14" s="74"/>
      <c r="H14" s="74" t="s">
        <v>427</v>
      </c>
    </row>
  </sheetData>
  <hyperlinks>
    <hyperlink ref="A1" location="Index!A1" display="Index!" xr:uid="{71E5ADF4-5E5E-45DC-8E08-AE25D1C40A61}"/>
    <hyperlink ref="B14" location="Enquiries!A1" display="Contact us for media support and coordination." xr:uid="{D12C0B4F-1050-4868-AA6F-DE89C0256B3E}"/>
    <hyperlink ref="H14" location="Enquiries!A1" display="للنشر الإعلامي يُرجى التواصل معنا للدعم والتنسيق." xr:uid="{5BA18EC8-3513-4AE3-AB96-49CF15A3E641}"/>
  </hyperlinks>
  <pageMargins left="0.7" right="0.7" top="0.75" bottom="0.75" header="0.3" footer="0.3"/>
  <pageSetup orientation="portrait" r:id="rId1"/>
  <headerFooter>
    <oddFooter>&amp;C_x000D_&amp;1#&amp;"Aptos"&amp;11&amp;K000000 This is classified as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12D4-F68B-4399-8C0D-65D0C9A24687}">
  <sheetPr>
    <tabColor rgb="FF7030A0"/>
  </sheetPr>
  <dimension ref="A1:M22"/>
  <sheetViews>
    <sheetView showGridLines="0" workbookViewId="0">
      <selection activeCell="M12" sqref="M12"/>
    </sheetView>
  </sheetViews>
  <sheetFormatPr defaultColWidth="8.7265625" defaultRowHeight="10" x14ac:dyDescent="0.2"/>
  <cols>
    <col min="1" max="1" width="8.7265625" style="4"/>
    <col min="2" max="2" width="24.26953125" style="4" customWidth="1"/>
    <col min="3" max="7" width="11.81640625" style="4" hidden="1" customWidth="1"/>
    <col min="8" max="8" width="19.453125" style="4" customWidth="1"/>
    <col min="9" max="9" width="20.7265625" style="4" customWidth="1"/>
    <col min="10" max="10" width="19.453125" style="4" customWidth="1"/>
    <col min="11" max="11" width="19" style="4" customWidth="1"/>
    <col min="12" max="12" width="27.453125" style="4" customWidth="1"/>
    <col min="13" max="13" width="21.26953125" style="4" customWidth="1"/>
    <col min="14" max="16384" width="8.7265625" style="4"/>
  </cols>
  <sheetData>
    <row r="1" spans="1:13" ht="14.5" x14ac:dyDescent="0.35">
      <c r="A1" s="74" t="s">
        <v>165</v>
      </c>
    </row>
    <row r="2" spans="1:13" ht="14" x14ac:dyDescent="0.2">
      <c r="B2" s="5" t="s">
        <v>677</v>
      </c>
      <c r="C2" s="6"/>
      <c r="D2" s="6"/>
      <c r="E2" s="6"/>
      <c r="F2" s="6"/>
      <c r="M2" s="47" t="s">
        <v>484</v>
      </c>
    </row>
    <row r="3" spans="1:13" ht="10.5" x14ac:dyDescent="0.2">
      <c r="B3" s="3" t="s">
        <v>14</v>
      </c>
      <c r="C3" s="6"/>
      <c r="D3" s="6"/>
      <c r="E3" s="6"/>
      <c r="F3" s="6"/>
      <c r="M3" s="114" t="s">
        <v>87</v>
      </c>
    </row>
    <row r="4" spans="1:13" ht="5.25" customHeight="1" x14ac:dyDescent="0.2">
      <c r="B4" s="8"/>
      <c r="C4" s="6"/>
      <c r="D4" s="6"/>
      <c r="E4" s="6"/>
      <c r="F4" s="6"/>
    </row>
    <row r="5" spans="1:13" ht="15" customHeight="1" x14ac:dyDescent="0.2">
      <c r="B5" s="15" t="s">
        <v>129</v>
      </c>
      <c r="C5" s="72">
        <v>2015</v>
      </c>
      <c r="D5" s="72">
        <v>2016</v>
      </c>
      <c r="E5" s="72">
        <v>2017</v>
      </c>
      <c r="F5" s="72">
        <v>2018</v>
      </c>
      <c r="G5" s="72">
        <v>2019</v>
      </c>
      <c r="H5" s="72">
        <v>2020</v>
      </c>
      <c r="I5" s="122">
        <v>2021</v>
      </c>
      <c r="J5" s="122">
        <v>2022</v>
      </c>
      <c r="K5" s="122">
        <v>2023</v>
      </c>
      <c r="L5" s="122">
        <v>2024</v>
      </c>
      <c r="M5" s="16" t="s">
        <v>128</v>
      </c>
    </row>
    <row r="6" spans="1:13" ht="15" customHeight="1" x14ac:dyDescent="0.25">
      <c r="B6" s="119" t="s">
        <v>174</v>
      </c>
      <c r="C6" s="123">
        <v>24337</v>
      </c>
      <c r="D6" s="123">
        <v>25171</v>
      </c>
      <c r="E6" s="123">
        <v>25200</v>
      </c>
      <c r="F6" s="123">
        <v>24189</v>
      </c>
      <c r="G6" s="124">
        <v>25087</v>
      </c>
      <c r="H6" s="124">
        <v>25087</v>
      </c>
      <c r="I6" s="124">
        <v>24748</v>
      </c>
      <c r="J6" s="124">
        <v>24869</v>
      </c>
      <c r="K6" s="124">
        <v>24292</v>
      </c>
      <c r="L6" s="227">
        <f>SUM(L7:L9)</f>
        <v>25256</v>
      </c>
      <c r="M6" s="49" t="s">
        <v>175</v>
      </c>
    </row>
    <row r="7" spans="1:13" ht="15" customHeight="1" x14ac:dyDescent="0.2">
      <c r="B7" s="120" t="s">
        <v>34</v>
      </c>
      <c r="C7" s="76">
        <v>5303</v>
      </c>
      <c r="D7" s="76">
        <v>5598</v>
      </c>
      <c r="E7" s="76">
        <v>4493</v>
      </c>
      <c r="F7" s="76">
        <v>4983</v>
      </c>
      <c r="G7" s="125">
        <v>5183</v>
      </c>
      <c r="H7" s="125">
        <v>5183</v>
      </c>
      <c r="I7" s="125">
        <v>5375</v>
      </c>
      <c r="J7" s="125">
        <v>5469</v>
      </c>
      <c r="K7" s="125">
        <v>5142</v>
      </c>
      <c r="L7" s="125">
        <v>5348</v>
      </c>
      <c r="M7" s="77" t="s">
        <v>84</v>
      </c>
    </row>
    <row r="8" spans="1:13" ht="15" customHeight="1" x14ac:dyDescent="0.2">
      <c r="B8" s="121" t="s">
        <v>35</v>
      </c>
      <c r="C8" s="126">
        <v>14626</v>
      </c>
      <c r="D8" s="126">
        <v>15099</v>
      </c>
      <c r="E8" s="126">
        <v>16211</v>
      </c>
      <c r="F8" s="126">
        <v>14895</v>
      </c>
      <c r="G8" s="126">
        <v>15462</v>
      </c>
      <c r="H8" s="126">
        <v>15462</v>
      </c>
      <c r="I8" s="126">
        <v>14995</v>
      </c>
      <c r="J8" s="126">
        <v>15014</v>
      </c>
      <c r="K8" s="126">
        <v>14842</v>
      </c>
      <c r="L8" s="126">
        <v>15438</v>
      </c>
      <c r="M8" s="79" t="s">
        <v>85</v>
      </c>
    </row>
    <row r="9" spans="1:13" ht="15" customHeight="1" x14ac:dyDescent="0.2">
      <c r="B9" s="120" t="s">
        <v>36</v>
      </c>
      <c r="C9" s="76">
        <v>4408</v>
      </c>
      <c r="D9" s="76">
        <v>4474</v>
      </c>
      <c r="E9" s="76">
        <v>4496</v>
      </c>
      <c r="F9" s="76">
        <v>4311</v>
      </c>
      <c r="G9" s="125">
        <v>4442</v>
      </c>
      <c r="H9" s="125">
        <v>4442</v>
      </c>
      <c r="I9" s="125">
        <v>4378</v>
      </c>
      <c r="J9" s="125">
        <v>4386</v>
      </c>
      <c r="K9" s="125">
        <v>4308</v>
      </c>
      <c r="L9" s="125">
        <v>4470</v>
      </c>
      <c r="M9" s="77" t="s">
        <v>86</v>
      </c>
    </row>
    <row r="11" spans="1:13" x14ac:dyDescent="0.2">
      <c r="B11" s="10" t="s">
        <v>176</v>
      </c>
      <c r="H11" s="10"/>
      <c r="M11" s="45" t="s">
        <v>82</v>
      </c>
    </row>
    <row r="12" spans="1:13" x14ac:dyDescent="0.2">
      <c r="B12" s="10" t="s">
        <v>682</v>
      </c>
      <c r="H12" s="10"/>
      <c r="M12" s="45" t="s">
        <v>681</v>
      </c>
    </row>
    <row r="13" spans="1:13" ht="14.5" x14ac:dyDescent="0.35">
      <c r="B13" s="74" t="s">
        <v>426</v>
      </c>
      <c r="D13" s="74"/>
      <c r="J13" s="74"/>
      <c r="L13" s="74" t="s">
        <v>427</v>
      </c>
    </row>
    <row r="20" spans="3:11" x14ac:dyDescent="0.2">
      <c r="C20" s="38"/>
      <c r="D20" s="38"/>
      <c r="E20" s="38"/>
      <c r="F20" s="38"/>
      <c r="G20" s="38"/>
      <c r="H20" s="38"/>
      <c r="I20" s="38"/>
      <c r="J20" s="38"/>
      <c r="K20" s="38"/>
    </row>
    <row r="21" spans="3:11" x14ac:dyDescent="0.2">
      <c r="C21" s="38"/>
      <c r="D21" s="38"/>
      <c r="E21" s="38"/>
      <c r="F21" s="38"/>
      <c r="G21" s="38"/>
      <c r="H21" s="38"/>
      <c r="I21" s="38"/>
      <c r="J21" s="38"/>
      <c r="K21" s="38"/>
    </row>
    <row r="22" spans="3:11" x14ac:dyDescent="0.2">
      <c r="C22" s="38"/>
      <c r="D22" s="38"/>
      <c r="E22" s="38"/>
      <c r="F22" s="38"/>
      <c r="G22" s="38"/>
      <c r="H22" s="38"/>
      <c r="I22" s="38"/>
      <c r="J22" s="38"/>
      <c r="K22" s="38"/>
    </row>
  </sheetData>
  <hyperlinks>
    <hyperlink ref="A1" location="Index!A1" display="Index!" xr:uid="{2E135327-62BB-4075-A978-F1BBC27203C6}"/>
    <hyperlink ref="B13" location="Enquiries!A1" display="Contact us for media support and coordination." xr:uid="{5F8264D6-EA49-4C6A-8A11-577272D8A769}"/>
    <hyperlink ref="L13" location="Enquiries!A1" display="للنشر الإعلامي يُرجى التواصل معنا للدعم والتنسيق." xr:uid="{16195419-50EA-4350-AD5A-0023AB412371}"/>
  </hyperlinks>
  <pageMargins left="0.7" right="0.7" top="0.75" bottom="0.75" header="0.3" footer="0.3"/>
  <pageSetup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sheetPr>
    <tabColor rgb="FF00B050"/>
  </sheetPr>
  <dimension ref="A1:J13"/>
  <sheetViews>
    <sheetView showGridLines="0" workbookViewId="0">
      <selection activeCell="C7" sqref="C7:C9"/>
    </sheetView>
  </sheetViews>
  <sheetFormatPr defaultColWidth="8.7265625" defaultRowHeight="10" x14ac:dyDescent="0.2"/>
  <cols>
    <col min="1" max="1" width="20.1796875" style="4" customWidth="1"/>
    <col min="2" max="2" width="45.54296875" style="4" customWidth="1"/>
    <col min="3" max="3" width="11.81640625" style="4" customWidth="1"/>
    <col min="4" max="4" width="45.54296875" style="4" customWidth="1"/>
    <col min="5" max="16384" width="8.7265625" style="4"/>
  </cols>
  <sheetData>
    <row r="1" spans="1:10" ht="14.5" x14ac:dyDescent="0.35">
      <c r="A1" s="104" t="s">
        <v>164</v>
      </c>
    </row>
    <row r="2" spans="1:10" ht="14" x14ac:dyDescent="0.2">
      <c r="B2" s="5" t="s">
        <v>433</v>
      </c>
      <c r="C2" s="6"/>
      <c r="D2" s="47" t="s">
        <v>432</v>
      </c>
    </row>
    <row r="3" spans="1:10" ht="10.5" x14ac:dyDescent="0.2">
      <c r="B3" s="3" t="s">
        <v>37</v>
      </c>
      <c r="C3" s="6"/>
      <c r="D3" s="48" t="s">
        <v>88</v>
      </c>
    </row>
    <row r="4" spans="1:10" ht="5.15" customHeight="1" x14ac:dyDescent="0.2">
      <c r="B4" s="8"/>
      <c r="C4" s="6"/>
    </row>
    <row r="5" spans="1:10" ht="14.5" customHeight="1" x14ac:dyDescent="0.2">
      <c r="B5" s="15" t="s">
        <v>129</v>
      </c>
      <c r="C5" s="72">
        <v>2024</v>
      </c>
      <c r="D5" s="16" t="s">
        <v>128</v>
      </c>
      <c r="E5" s="7"/>
    </row>
    <row r="6" spans="1:10" ht="13.9" customHeight="1" x14ac:dyDescent="0.2">
      <c r="B6" s="39" t="s">
        <v>10</v>
      </c>
      <c r="C6" s="75">
        <f>SUM(C7:C9)</f>
        <v>827324.55554632063</v>
      </c>
      <c r="D6" s="49" t="s">
        <v>83</v>
      </c>
      <c r="E6" s="7"/>
    </row>
    <row r="7" spans="1:10" ht="13.9" customHeight="1" x14ac:dyDescent="0.2">
      <c r="B7" s="21" t="s">
        <v>34</v>
      </c>
      <c r="C7" s="76">
        <v>101693.00156347129</v>
      </c>
      <c r="D7" s="77" t="s">
        <v>84</v>
      </c>
      <c r="E7" s="7"/>
    </row>
    <row r="8" spans="1:10" ht="13.9" customHeight="1" x14ac:dyDescent="0.2">
      <c r="B8" s="37" t="s">
        <v>35</v>
      </c>
      <c r="C8" s="78">
        <v>506998.77217978518</v>
      </c>
      <c r="D8" s="79" t="s">
        <v>85</v>
      </c>
      <c r="E8" s="7"/>
    </row>
    <row r="9" spans="1:10" s="1" customFormat="1" ht="13.9" customHeight="1" x14ac:dyDescent="0.2">
      <c r="B9" s="21" t="s">
        <v>36</v>
      </c>
      <c r="C9" s="76">
        <v>218632.78180306414</v>
      </c>
      <c r="D9" s="77" t="s">
        <v>86</v>
      </c>
    </row>
    <row r="10" spans="1:10" x14ac:dyDescent="0.2">
      <c r="B10" s="23"/>
      <c r="C10" s="1"/>
      <c r="D10" s="1"/>
    </row>
    <row r="11" spans="1:10" x14ac:dyDescent="0.2">
      <c r="B11" s="10" t="s">
        <v>50</v>
      </c>
      <c r="D11" s="45" t="s">
        <v>82</v>
      </c>
    </row>
    <row r="13" spans="1:10" ht="14.5" x14ac:dyDescent="0.35">
      <c r="B13" s="74" t="s">
        <v>426</v>
      </c>
      <c r="D13" s="74" t="s">
        <v>427</v>
      </c>
      <c r="J13" s="74"/>
    </row>
  </sheetData>
  <hyperlinks>
    <hyperlink ref="A1" location="Index!A1" display="Index!A1" xr:uid="{E58F57A4-6262-43BA-9C0A-56E86FCF28C7}"/>
    <hyperlink ref="B13" location="Enquiries!A1" display="Contact us for media support and coordination." xr:uid="{3F2C7999-9645-4F18-ACE9-B11F2F8B82FC}"/>
    <hyperlink ref="D13" location="Enquiries!A1" display="للنشر الإعلامي يُرجى التواصل معنا للدعم والتنسيق." xr:uid="{D927D2F8-337A-437E-AE69-09AE842A3E6F}"/>
  </hyperlinks>
  <pageMargins left="0.7" right="0.7" top="0.75" bottom="0.75" header="0.3" footer="0.3"/>
  <pageSetup orientation="portrait" r:id="rId1"/>
  <headerFooter>
    <oddFooter>&amp;C_x000D_&amp;1#&amp;"Aptos"&amp;11&amp;K000000 This is classified as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4BF2-C3A2-4944-9333-28125C736302}">
  <sheetPr>
    <tabColor rgb="FF7030A0"/>
  </sheetPr>
  <dimension ref="A1:L18"/>
  <sheetViews>
    <sheetView showGridLines="0" zoomScaleNormal="100" workbookViewId="0">
      <selection activeCell="F20" sqref="F20"/>
    </sheetView>
  </sheetViews>
  <sheetFormatPr defaultColWidth="8.7265625" defaultRowHeight="10" x14ac:dyDescent="0.2"/>
  <cols>
    <col min="1" max="1" width="10.453125" style="4" customWidth="1"/>
    <col min="2" max="2" width="20.26953125" style="4" customWidth="1"/>
    <col min="3" max="3" width="16.26953125" style="4" bestFit="1" customWidth="1"/>
    <col min="4" max="4" width="15.26953125" style="4" bestFit="1" customWidth="1"/>
    <col min="5" max="5" width="12.1796875" style="4" customWidth="1"/>
    <col min="6" max="6" width="16.26953125" style="4" bestFit="1" customWidth="1"/>
    <col min="7" max="7" width="15.26953125" style="4" bestFit="1" customWidth="1"/>
    <col min="8" max="8" width="14.1796875" style="4" customWidth="1"/>
    <col min="9" max="9" width="13.81640625" style="4" customWidth="1"/>
    <col min="10" max="10" width="17.81640625" style="4" customWidth="1"/>
    <col min="11" max="11" width="8.7265625" style="4"/>
    <col min="12" max="12" width="38.81640625" style="4" bestFit="1" customWidth="1"/>
    <col min="13" max="13" width="39.54296875" style="4" bestFit="1" customWidth="1"/>
    <col min="14" max="14" width="41.81640625" style="4" bestFit="1" customWidth="1"/>
    <col min="15" max="15" width="38.26953125" style="4" bestFit="1" customWidth="1"/>
    <col min="16" max="16384" width="8.7265625" style="4"/>
  </cols>
  <sheetData>
    <row r="1" spans="1:12" ht="14.5" x14ac:dyDescent="0.35">
      <c r="A1" s="74" t="s">
        <v>165</v>
      </c>
    </row>
    <row r="2" spans="1:12" ht="14.25" customHeight="1" x14ac:dyDescent="0.2">
      <c r="B2" s="5" t="s">
        <v>486</v>
      </c>
      <c r="C2" s="6"/>
      <c r="D2" s="6"/>
      <c r="E2" s="6"/>
      <c r="F2" s="6"/>
      <c r="G2" s="6"/>
      <c r="J2" s="47" t="s">
        <v>485</v>
      </c>
    </row>
    <row r="3" spans="1:12" ht="10.5" x14ac:dyDescent="0.2">
      <c r="B3" s="3" t="s">
        <v>14</v>
      </c>
      <c r="C3" s="6"/>
      <c r="D3" s="6"/>
      <c r="E3" s="6"/>
      <c r="F3" s="6"/>
      <c r="G3" s="6"/>
      <c r="J3" s="114" t="s">
        <v>87</v>
      </c>
    </row>
    <row r="4" spans="1:12" ht="10.5" x14ac:dyDescent="0.2">
      <c r="B4" s="8"/>
      <c r="C4" s="6"/>
      <c r="D4" s="6"/>
      <c r="E4" s="6"/>
      <c r="F4" s="6"/>
      <c r="G4" s="6"/>
    </row>
    <row r="5" spans="1:12" ht="15" customHeight="1" x14ac:dyDescent="0.2">
      <c r="B5" s="115" t="s">
        <v>129</v>
      </c>
      <c r="C5" s="315" t="s">
        <v>177</v>
      </c>
      <c r="D5" s="316"/>
      <c r="E5" s="317"/>
      <c r="F5" s="318" t="s">
        <v>178</v>
      </c>
      <c r="G5" s="318"/>
      <c r="H5" s="318"/>
      <c r="I5" s="127" t="s">
        <v>83</v>
      </c>
      <c r="J5" s="16" t="s">
        <v>128</v>
      </c>
    </row>
    <row r="6" spans="1:12" ht="15" customHeight="1" x14ac:dyDescent="0.2">
      <c r="B6" s="115"/>
      <c r="C6" s="231" t="s">
        <v>179</v>
      </c>
      <c r="D6" s="232" t="s">
        <v>180</v>
      </c>
      <c r="E6" s="233" t="s">
        <v>181</v>
      </c>
      <c r="F6" s="50" t="s">
        <v>179</v>
      </c>
      <c r="G6" s="16" t="s">
        <v>180</v>
      </c>
      <c r="H6" s="51" t="s">
        <v>182</v>
      </c>
      <c r="I6" s="127"/>
      <c r="J6" s="16"/>
    </row>
    <row r="7" spans="1:12" ht="15" customHeight="1" x14ac:dyDescent="0.2">
      <c r="B7" s="116"/>
      <c r="C7" s="239" t="s">
        <v>183</v>
      </c>
      <c r="D7" s="240" t="s">
        <v>184</v>
      </c>
      <c r="E7" s="241" t="s">
        <v>185</v>
      </c>
      <c r="F7" s="128" t="s">
        <v>183</v>
      </c>
      <c r="G7" s="129" t="s">
        <v>184</v>
      </c>
      <c r="H7" s="130" t="s">
        <v>186</v>
      </c>
      <c r="I7" s="131" t="s">
        <v>10</v>
      </c>
      <c r="J7" s="16"/>
    </row>
    <row r="8" spans="1:12" ht="15" customHeight="1" x14ac:dyDescent="0.25">
      <c r="B8" s="119" t="s">
        <v>174</v>
      </c>
      <c r="C8" s="124">
        <f>SUM(C9:C11)</f>
        <v>79496.109840000019</v>
      </c>
      <c r="D8" s="124">
        <f t="shared" ref="D8" si="0">SUM(D9:D11)</f>
        <v>48723.422160000002</v>
      </c>
      <c r="E8" s="124">
        <f>SUM(C8:D8)</f>
        <v>128219.53200000002</v>
      </c>
      <c r="F8" s="124">
        <f>SUM(F9:F11)</f>
        <v>280159.67742000008</v>
      </c>
      <c r="G8" s="124">
        <f>SUM(G9:G11)</f>
        <v>1194364.9405800002</v>
      </c>
      <c r="H8" s="124">
        <f>SUM(F8:G8)</f>
        <v>1474524.6180000002</v>
      </c>
      <c r="I8" s="124">
        <f>H8+E8</f>
        <v>1602744.1500000004</v>
      </c>
      <c r="J8" s="49" t="s">
        <v>175</v>
      </c>
    </row>
    <row r="9" spans="1:12" ht="15" customHeight="1" x14ac:dyDescent="0.2">
      <c r="B9" s="120" t="s">
        <v>34</v>
      </c>
      <c r="C9" s="242">
        <v>14370.22608</v>
      </c>
      <c r="D9" s="242">
        <v>8807.5579199999993</v>
      </c>
      <c r="E9" s="242">
        <f t="shared" ref="E9:E11" si="1">SUM(C9:D9)</f>
        <v>23177.784</v>
      </c>
      <c r="F9" s="242">
        <v>50643.458039999998</v>
      </c>
      <c r="G9" s="242">
        <v>215901.05796000001</v>
      </c>
      <c r="H9" s="242">
        <f t="shared" ref="H9:H11" si="2">SUM(F9:G9)</f>
        <v>266544.516</v>
      </c>
      <c r="I9" s="242">
        <f>H9+E9</f>
        <v>289722.3</v>
      </c>
      <c r="J9" s="77" t="s">
        <v>84</v>
      </c>
    </row>
    <row r="10" spans="1:12" s="28" customFormat="1" ht="15" customHeight="1" x14ac:dyDescent="0.25">
      <c r="A10" s="4"/>
      <c r="B10" s="121" t="s">
        <v>35</v>
      </c>
      <c r="C10" s="243">
        <v>53063.166240000006</v>
      </c>
      <c r="D10" s="243">
        <v>32522.585760000002</v>
      </c>
      <c r="E10" s="312">
        <f t="shared" si="1"/>
        <v>85585.752000000008</v>
      </c>
      <c r="F10" s="243">
        <v>187004.86812000006</v>
      </c>
      <c r="G10" s="243">
        <v>797231.27988000005</v>
      </c>
      <c r="H10" s="312">
        <f t="shared" si="2"/>
        <v>984236.14800000004</v>
      </c>
      <c r="I10" s="312">
        <f>H10+E10</f>
        <v>1069821.9000000001</v>
      </c>
      <c r="J10" s="79" t="s">
        <v>85</v>
      </c>
    </row>
    <row r="11" spans="1:12" s="28" customFormat="1" ht="15" customHeight="1" x14ac:dyDescent="0.25">
      <c r="A11" s="4"/>
      <c r="B11" s="120" t="s">
        <v>36</v>
      </c>
      <c r="C11" s="242">
        <v>12062.717519999998</v>
      </c>
      <c r="D11" s="242">
        <v>7393.2784799999999</v>
      </c>
      <c r="E11" s="242">
        <f t="shared" si="1"/>
        <v>19455.995999999999</v>
      </c>
      <c r="F11" s="242">
        <v>42511.351259999996</v>
      </c>
      <c r="G11" s="242">
        <v>181232.60274000003</v>
      </c>
      <c r="H11" s="242">
        <f t="shared" si="2"/>
        <v>223743.95400000003</v>
      </c>
      <c r="I11" s="242">
        <f>H11+E11</f>
        <v>243199.95</v>
      </c>
      <c r="J11" s="77" t="s">
        <v>86</v>
      </c>
    </row>
    <row r="13" spans="1:12" x14ac:dyDescent="0.2">
      <c r="B13" s="10" t="s">
        <v>176</v>
      </c>
      <c r="J13" s="45" t="s">
        <v>82</v>
      </c>
    </row>
    <row r="15" spans="1:12" ht="14.5" x14ac:dyDescent="0.35">
      <c r="B15" s="74" t="s">
        <v>426</v>
      </c>
      <c r="D15" s="74"/>
      <c r="J15" s="74" t="s">
        <v>427</v>
      </c>
      <c r="L15"/>
    </row>
    <row r="16" spans="1:12" ht="14.5" x14ac:dyDescent="0.35">
      <c r="L16" s="270"/>
    </row>
    <row r="17" spans="12:12" ht="14.5" x14ac:dyDescent="0.35">
      <c r="L17" s="270"/>
    </row>
    <row r="18" spans="12:12" ht="14.5" x14ac:dyDescent="0.35">
      <c r="L18" s="270"/>
    </row>
  </sheetData>
  <mergeCells count="2">
    <mergeCell ref="C5:E5"/>
    <mergeCell ref="F5:H5"/>
  </mergeCells>
  <hyperlinks>
    <hyperlink ref="A1" location="Index!A1" display="Index!" xr:uid="{39CD459E-E2AB-4C58-8159-05B2B043D6E2}"/>
    <hyperlink ref="B15" location="Enquiries!A1" display="Contact us for media support and coordination." xr:uid="{0D5FB485-9557-4A9B-80B0-D4D9CB335813}"/>
    <hyperlink ref="J15" location="Enquiries!A1" display="للنشر الإعلامي يُرجى التواصل معنا للدعم والتنسيق." xr:uid="{80ADADA7-C9CD-42A1-A359-07F705779AAC}"/>
  </hyperlinks>
  <pageMargins left="0.7" right="0.7" top="0.75" bottom="0.75" header="0.3" footer="0.3"/>
  <pageSetup orientation="portrait" r:id="rId1"/>
  <headerFooter>
    <oddFooter>&amp;C_x000D_&amp;1#&amp;"Aptos"&amp;11&amp;K000000 This is classified as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CFBE-2661-485D-B892-428AE4CA2557}">
  <sheetPr>
    <tabColor rgb="FF7030A0"/>
  </sheetPr>
  <dimension ref="A1:J15"/>
  <sheetViews>
    <sheetView showGridLines="0" workbookViewId="0"/>
  </sheetViews>
  <sheetFormatPr defaultColWidth="8.7265625" defaultRowHeight="10" x14ac:dyDescent="0.2"/>
  <cols>
    <col min="1" max="1" width="8.7265625" style="4"/>
    <col min="2" max="2" width="20.1796875" style="4" customWidth="1"/>
    <col min="3" max="3" width="16.26953125" style="4" bestFit="1" customWidth="1"/>
    <col min="4" max="4" width="15.26953125" style="4" bestFit="1" customWidth="1"/>
    <col min="5" max="5" width="13.54296875" style="4" customWidth="1"/>
    <col min="6" max="6" width="16.26953125" style="4" bestFit="1" customWidth="1"/>
    <col min="7" max="7" width="15.26953125" style="4" bestFit="1" customWidth="1"/>
    <col min="8" max="8" width="11.54296875" style="4" bestFit="1" customWidth="1"/>
    <col min="9" max="9" width="13.54296875" style="4" customWidth="1"/>
    <col min="10" max="10" width="17" style="4" customWidth="1"/>
    <col min="11" max="16384" width="8.7265625" style="4"/>
  </cols>
  <sheetData>
    <row r="1" spans="1:10" ht="14.5" x14ac:dyDescent="0.35">
      <c r="A1" s="74" t="s">
        <v>165</v>
      </c>
    </row>
    <row r="2" spans="1:10" ht="14" x14ac:dyDescent="0.2">
      <c r="B2" s="5" t="s">
        <v>488</v>
      </c>
      <c r="C2" s="6"/>
      <c r="D2" s="6"/>
      <c r="E2" s="6"/>
      <c r="F2" s="6"/>
      <c r="G2" s="6"/>
      <c r="J2" s="47" t="s">
        <v>487</v>
      </c>
    </row>
    <row r="3" spans="1:10" ht="10.5" x14ac:dyDescent="0.2">
      <c r="B3" s="3" t="s">
        <v>14</v>
      </c>
      <c r="C3" s="6"/>
      <c r="D3" s="6"/>
      <c r="E3" s="6"/>
      <c r="F3" s="6"/>
      <c r="G3" s="6"/>
      <c r="J3" s="114" t="s">
        <v>87</v>
      </c>
    </row>
    <row r="4" spans="1:10" ht="10.5" x14ac:dyDescent="0.2">
      <c r="B4" s="8"/>
      <c r="C4" s="6"/>
      <c r="D4" s="6"/>
      <c r="E4" s="6"/>
      <c r="F4" s="6"/>
      <c r="G4" s="6"/>
    </row>
    <row r="5" spans="1:10" ht="15" customHeight="1" x14ac:dyDescent="0.2">
      <c r="B5" s="115" t="s">
        <v>129</v>
      </c>
      <c r="C5" s="315" t="s">
        <v>177</v>
      </c>
      <c r="D5" s="316"/>
      <c r="E5" s="317"/>
      <c r="F5" s="318" t="s">
        <v>178</v>
      </c>
      <c r="G5" s="318"/>
      <c r="H5" s="318"/>
      <c r="I5" s="127" t="s">
        <v>83</v>
      </c>
      <c r="J5" s="16" t="s">
        <v>128</v>
      </c>
    </row>
    <row r="6" spans="1:10" ht="15" customHeight="1" x14ac:dyDescent="0.2">
      <c r="B6" s="115"/>
      <c r="C6" s="50" t="s">
        <v>179</v>
      </c>
      <c r="D6" s="16" t="s">
        <v>180</v>
      </c>
      <c r="E6" s="51" t="s">
        <v>181</v>
      </c>
      <c r="F6" s="50" t="s">
        <v>179</v>
      </c>
      <c r="G6" s="16" t="s">
        <v>180</v>
      </c>
      <c r="H6" s="51" t="s">
        <v>182</v>
      </c>
      <c r="I6" s="127"/>
      <c r="J6" s="16"/>
    </row>
    <row r="7" spans="1:10" ht="15" customHeight="1" x14ac:dyDescent="0.2">
      <c r="B7" s="116"/>
      <c r="C7" s="128" t="s">
        <v>183</v>
      </c>
      <c r="D7" s="129" t="s">
        <v>184</v>
      </c>
      <c r="E7" s="130" t="s">
        <v>185</v>
      </c>
      <c r="F7" s="128" t="s">
        <v>183</v>
      </c>
      <c r="G7" s="129" t="s">
        <v>184</v>
      </c>
      <c r="H7" s="130" t="s">
        <v>186</v>
      </c>
      <c r="I7" s="131" t="s">
        <v>10</v>
      </c>
      <c r="J7" s="16"/>
    </row>
    <row r="8" spans="1:10" ht="15" customHeight="1" x14ac:dyDescent="0.25">
      <c r="B8" s="119" t="s">
        <v>174</v>
      </c>
      <c r="C8" s="123">
        <f>SUM(C9:C11)</f>
        <v>46738.358940000006</v>
      </c>
      <c r="D8" s="123">
        <f>SUM(D9:D11)</f>
        <v>43143.100560000006</v>
      </c>
      <c r="E8" s="123">
        <f>SUM(C8:D8)</f>
        <v>89881.459500000012</v>
      </c>
      <c r="F8" s="123">
        <f>SUM(F9:F11)</f>
        <v>214945.09029000002</v>
      </c>
      <c r="G8" s="123">
        <f>SUM(G9:G11)</f>
        <v>979194.30021000002</v>
      </c>
      <c r="H8" s="123">
        <f>SUM(F8:G8)</f>
        <v>1194139.3905</v>
      </c>
      <c r="I8" s="124">
        <f>SUM(H8,E8)</f>
        <v>1284020.8500000001</v>
      </c>
      <c r="J8" s="49" t="s">
        <v>175</v>
      </c>
    </row>
    <row r="9" spans="1:10" s="28" customFormat="1" ht="15" customHeight="1" x14ac:dyDescent="0.25">
      <c r="B9" s="120" t="s">
        <v>34</v>
      </c>
      <c r="C9" s="125">
        <v>7615.0674600000002</v>
      </c>
      <c r="D9" s="125">
        <v>7029.2930400000014</v>
      </c>
      <c r="E9" s="125">
        <f>SUM(C9:D9)</f>
        <v>14644.360500000003</v>
      </c>
      <c r="F9" s="125">
        <v>35020.942110000004</v>
      </c>
      <c r="G9" s="125">
        <v>159539.84739000001</v>
      </c>
      <c r="H9" s="125">
        <f>SUM(F9:G9)</f>
        <v>194560.78950000001</v>
      </c>
      <c r="I9" s="244">
        <f>SUM(H9,E9)</f>
        <v>209205.15000000002</v>
      </c>
      <c r="J9" s="77" t="s">
        <v>84</v>
      </c>
    </row>
    <row r="10" spans="1:10" s="28" customFormat="1" ht="15" customHeight="1" x14ac:dyDescent="0.25">
      <c r="B10" s="271" t="s">
        <v>35</v>
      </c>
      <c r="C10" s="126">
        <v>33335.866200000004</v>
      </c>
      <c r="D10" s="126">
        <v>30771.568800000005</v>
      </c>
      <c r="E10" s="126">
        <f>SUM(C10:D10)</f>
        <v>64107.435000000012</v>
      </c>
      <c r="F10" s="126">
        <v>153308.35170000003</v>
      </c>
      <c r="G10" s="126">
        <v>698404.71329999994</v>
      </c>
      <c r="H10" s="126">
        <f>SUM(F10:G10)</f>
        <v>851713.06499999994</v>
      </c>
      <c r="I10" s="312">
        <f>SUM(H10,E10)</f>
        <v>915820.5</v>
      </c>
      <c r="J10" s="79" t="s">
        <v>85</v>
      </c>
    </row>
    <row r="11" spans="1:10" s="28" customFormat="1" ht="15" customHeight="1" x14ac:dyDescent="0.25">
      <c r="B11" s="120" t="s">
        <v>36</v>
      </c>
      <c r="C11" s="125">
        <v>5787.4252800000004</v>
      </c>
      <c r="D11" s="125">
        <v>5342.2387200000012</v>
      </c>
      <c r="E11" s="125">
        <f>SUM(C11:D11)</f>
        <v>11129.664000000001</v>
      </c>
      <c r="F11" s="125">
        <v>26615.796480000005</v>
      </c>
      <c r="G11" s="125">
        <v>121249.73952000002</v>
      </c>
      <c r="H11" s="125">
        <f>SUM(F11:G11)</f>
        <v>147865.53600000002</v>
      </c>
      <c r="I11" s="125">
        <f>SUM(H11,E11)</f>
        <v>158995.20000000001</v>
      </c>
      <c r="J11" s="77" t="s">
        <v>86</v>
      </c>
    </row>
    <row r="13" spans="1:10" x14ac:dyDescent="0.2">
      <c r="B13" s="10" t="s">
        <v>176</v>
      </c>
      <c r="J13" s="45" t="s">
        <v>82</v>
      </c>
    </row>
    <row r="15" spans="1:10" ht="14.5" x14ac:dyDescent="0.35">
      <c r="B15" s="74" t="s">
        <v>426</v>
      </c>
      <c r="D15" s="74"/>
      <c r="J15" s="74" t="s">
        <v>427</v>
      </c>
    </row>
  </sheetData>
  <mergeCells count="2">
    <mergeCell ref="C5:E5"/>
    <mergeCell ref="F5:H5"/>
  </mergeCells>
  <hyperlinks>
    <hyperlink ref="A1" location="Index!A1" display="Index!" xr:uid="{E5027851-54E8-4C23-99EF-907A89E39DA5}"/>
    <hyperlink ref="B15" location="Enquiries!A1" display="Contact us for media support and coordination." xr:uid="{927A4393-C3D2-4E2D-BA1F-2DECC3B1817A}"/>
    <hyperlink ref="J15" location="Enquiries!A1" display="للنشر الإعلامي يُرجى التواصل معنا للدعم والتنسيق." xr:uid="{3F07163D-082A-43C9-9020-7D1E9D244DE8}"/>
  </hyperlinks>
  <pageMargins left="0.7" right="0.7" top="0.75" bottom="0.75" header="0.3" footer="0.3"/>
  <pageSetup orientation="portrait" r:id="rId1"/>
  <headerFooter>
    <oddFooter>&amp;C_x000D_&amp;1#&amp;"Aptos"&amp;11&amp;K000000 This is classified as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FEDF0-C433-434E-9C59-9F8F09E5669F}">
  <sheetPr>
    <tabColor rgb="FF7030A0"/>
  </sheetPr>
  <dimension ref="A1:L30"/>
  <sheetViews>
    <sheetView showGridLines="0" topLeftCell="B1" zoomScale="85" zoomScaleNormal="85" workbookViewId="0">
      <selection activeCell="G34" sqref="G34"/>
    </sheetView>
  </sheetViews>
  <sheetFormatPr defaultColWidth="8.7265625" defaultRowHeight="10" x14ac:dyDescent="0.2"/>
  <cols>
    <col min="1" max="1" width="8.7265625" style="4"/>
    <col min="2" max="2" width="27.54296875" style="4" customWidth="1"/>
    <col min="3" max="3" width="18.81640625" style="4" customWidth="1"/>
    <col min="4" max="4" width="18" style="4" customWidth="1"/>
    <col min="5" max="5" width="10.81640625" style="4" customWidth="1"/>
    <col min="6" max="6" width="20.1796875" style="4" customWidth="1"/>
    <col min="7" max="7" width="21" style="4" customWidth="1"/>
    <col min="8" max="8" width="14.7265625" style="4" customWidth="1"/>
    <col min="9" max="9" width="14.26953125" style="4" customWidth="1"/>
    <col min="10" max="10" width="16.54296875" style="4" customWidth="1"/>
    <col min="11" max="11" width="8.7265625" style="4"/>
    <col min="12" max="12" width="28.54296875" style="4" customWidth="1"/>
    <col min="13" max="16384" width="8.7265625" style="4"/>
  </cols>
  <sheetData>
    <row r="1" spans="1:12" ht="14.5" x14ac:dyDescent="0.35">
      <c r="A1" s="74" t="s">
        <v>165</v>
      </c>
    </row>
    <row r="2" spans="1:12" ht="14" x14ac:dyDescent="0.2">
      <c r="B2" s="5" t="s">
        <v>490</v>
      </c>
      <c r="C2" s="6"/>
      <c r="D2" s="6"/>
      <c r="E2" s="6"/>
      <c r="F2" s="6"/>
      <c r="G2" s="6"/>
      <c r="J2" s="47" t="s">
        <v>489</v>
      </c>
    </row>
    <row r="3" spans="1:12" ht="10.5" x14ac:dyDescent="0.2">
      <c r="B3" s="3" t="s">
        <v>14</v>
      </c>
      <c r="C3" s="6"/>
      <c r="D3" s="6"/>
      <c r="E3" s="6"/>
      <c r="F3" s="6"/>
      <c r="G3" s="6"/>
      <c r="J3" s="114" t="s">
        <v>87</v>
      </c>
    </row>
    <row r="4" spans="1:12" ht="14.15" customHeight="1" x14ac:dyDescent="0.25">
      <c r="B4" s="8"/>
      <c r="C4" s="6"/>
      <c r="D4" s="6"/>
      <c r="E4" s="6"/>
      <c r="F4" s="6"/>
      <c r="G4" s="6"/>
      <c r="L4" s="28"/>
    </row>
    <row r="5" spans="1:12" ht="15" customHeight="1" x14ac:dyDescent="0.2">
      <c r="B5" s="115" t="s">
        <v>129</v>
      </c>
      <c r="C5" s="315" t="s">
        <v>177</v>
      </c>
      <c r="D5" s="316"/>
      <c r="E5" s="317"/>
      <c r="F5" s="318" t="s">
        <v>178</v>
      </c>
      <c r="G5" s="318"/>
      <c r="H5" s="318"/>
      <c r="I5" s="127" t="s">
        <v>83</v>
      </c>
      <c r="J5" s="16" t="s">
        <v>128</v>
      </c>
      <c r="L5" s="319"/>
    </row>
    <row r="6" spans="1:12" ht="15" customHeight="1" x14ac:dyDescent="0.2">
      <c r="B6" s="115"/>
      <c r="C6" s="50" t="s">
        <v>179</v>
      </c>
      <c r="D6" s="16" t="s">
        <v>180</v>
      </c>
      <c r="E6" s="51" t="s">
        <v>181</v>
      </c>
      <c r="F6" s="50" t="s">
        <v>179</v>
      </c>
      <c r="G6" s="16" t="s">
        <v>180</v>
      </c>
      <c r="H6" s="51" t="s">
        <v>182</v>
      </c>
      <c r="I6" s="127"/>
      <c r="J6" s="16"/>
      <c r="L6" s="319"/>
    </row>
    <row r="7" spans="1:12" ht="15" customHeight="1" x14ac:dyDescent="0.2">
      <c r="B7" s="116"/>
      <c r="C7" s="128" t="s">
        <v>183</v>
      </c>
      <c r="D7" s="129" t="s">
        <v>184</v>
      </c>
      <c r="E7" s="130" t="s">
        <v>185</v>
      </c>
      <c r="F7" s="128" t="s">
        <v>183</v>
      </c>
      <c r="G7" s="129" t="s">
        <v>184</v>
      </c>
      <c r="H7" s="130" t="s">
        <v>186</v>
      </c>
      <c r="I7" s="131" t="s">
        <v>10</v>
      </c>
      <c r="J7" s="16"/>
      <c r="L7" s="319"/>
    </row>
    <row r="8" spans="1:12" ht="15" customHeight="1" x14ac:dyDescent="0.25">
      <c r="B8" s="119" t="s">
        <v>174</v>
      </c>
      <c r="C8" s="227">
        <v>2559.5719800000002</v>
      </c>
      <c r="D8" s="227">
        <v>79.162019999999998</v>
      </c>
      <c r="E8" s="227">
        <v>2638.7340000000004</v>
      </c>
      <c r="F8" s="227">
        <v>25331.846400000002</v>
      </c>
      <c r="G8" s="227">
        <v>37997.7696</v>
      </c>
      <c r="H8" s="227">
        <v>63329.616000000002</v>
      </c>
      <c r="I8" s="227">
        <v>65968.350000000006</v>
      </c>
      <c r="J8" s="49" t="s">
        <v>175</v>
      </c>
      <c r="L8" s="319"/>
    </row>
    <row r="9" spans="1:12" ht="15" customHeight="1" x14ac:dyDescent="0.2">
      <c r="B9" s="120" t="s">
        <v>34</v>
      </c>
      <c r="C9" s="81">
        <v>217.99974</v>
      </c>
      <c r="D9" s="81">
        <v>6.7422599999999999</v>
      </c>
      <c r="E9" s="81">
        <v>224.74199999999999</v>
      </c>
      <c r="F9" s="81">
        <v>2157.5232000000001</v>
      </c>
      <c r="G9" s="81">
        <v>3236.2848000000004</v>
      </c>
      <c r="H9" s="81">
        <v>5393.8080000000009</v>
      </c>
      <c r="I9" s="81">
        <v>5618.5500000000011</v>
      </c>
      <c r="J9" s="77" t="s">
        <v>84</v>
      </c>
      <c r="L9" s="319"/>
    </row>
    <row r="10" spans="1:12" s="28" customFormat="1" ht="15" customHeight="1" x14ac:dyDescent="0.25">
      <c r="B10" s="121" t="s">
        <v>35</v>
      </c>
      <c r="C10" s="82">
        <v>2307.2691599999998</v>
      </c>
      <c r="D10" s="82">
        <v>71.358840000000001</v>
      </c>
      <c r="E10" s="82">
        <v>2378.6279999999997</v>
      </c>
      <c r="F10" s="82">
        <v>22834.828800000003</v>
      </c>
      <c r="G10" s="82">
        <v>34252.243199999997</v>
      </c>
      <c r="H10" s="82">
        <v>57087.072</v>
      </c>
      <c r="I10" s="82">
        <v>59465.7</v>
      </c>
      <c r="J10" s="79" t="s">
        <v>85</v>
      </c>
    </row>
    <row r="11" spans="1:12" s="28" customFormat="1" ht="15" customHeight="1" x14ac:dyDescent="0.25">
      <c r="B11" s="120" t="s">
        <v>36</v>
      </c>
      <c r="C11" s="81">
        <v>34.303079999999994</v>
      </c>
      <c r="D11" s="81">
        <v>1.0609200000000001</v>
      </c>
      <c r="E11" s="81">
        <v>35.363999999999997</v>
      </c>
      <c r="F11" s="81">
        <v>339.49439999999993</v>
      </c>
      <c r="G11" s="81">
        <v>509.24159999999995</v>
      </c>
      <c r="H11" s="81">
        <f>F11+G11</f>
        <v>848.73599999999988</v>
      </c>
      <c r="I11" s="81">
        <f>H11+E11</f>
        <v>884.09999999999991</v>
      </c>
      <c r="J11" s="77" t="s">
        <v>86</v>
      </c>
    </row>
    <row r="13" spans="1:12" x14ac:dyDescent="0.2">
      <c r="B13" s="10" t="s">
        <v>176</v>
      </c>
      <c r="J13" s="45" t="s">
        <v>82</v>
      </c>
    </row>
    <row r="15" spans="1:12" ht="14.5" x14ac:dyDescent="0.35">
      <c r="B15" s="74" t="s">
        <v>426</v>
      </c>
      <c r="D15" s="74"/>
      <c r="J15" s="74" t="s">
        <v>427</v>
      </c>
    </row>
    <row r="21" spans="2:8" s="250" customFormat="1" ht="20.25" customHeight="1" x14ac:dyDescent="0.2">
      <c r="B21" s="4"/>
      <c r="C21" s="4"/>
      <c r="D21" s="4"/>
      <c r="E21" s="4"/>
      <c r="F21" s="4"/>
      <c r="G21" s="4"/>
      <c r="H21" s="4"/>
    </row>
    <row r="30" spans="2:8" s="251" customFormat="1" ht="36" customHeight="1" x14ac:dyDescent="0.2">
      <c r="B30" s="4"/>
      <c r="C30" s="4"/>
      <c r="D30" s="4"/>
      <c r="E30" s="4"/>
      <c r="F30" s="4"/>
      <c r="G30" s="4"/>
      <c r="H30" s="4"/>
    </row>
  </sheetData>
  <mergeCells count="3">
    <mergeCell ref="C5:E5"/>
    <mergeCell ref="F5:H5"/>
    <mergeCell ref="L5:L9"/>
  </mergeCells>
  <hyperlinks>
    <hyperlink ref="A1" location="Index!A1" display="Index!" xr:uid="{F4C68CE2-C09A-4AA5-924C-E0560FD6D67A}"/>
    <hyperlink ref="B15" location="Enquiries!A1" display="Contact us for media support and coordination." xr:uid="{75E29EEE-43A2-458D-B9FD-FE1C5EC19CD7}"/>
    <hyperlink ref="J15" location="Enquiries!A1" display="للنشر الإعلامي يُرجى التواصل معنا للدعم والتنسيق." xr:uid="{6ACC9FA0-55AC-48D2-A715-39E5E36627AE}"/>
  </hyperlinks>
  <pageMargins left="0.7" right="0.7" top="0.75" bottom="0.75" header="0.3" footer="0.3"/>
  <pageSetup orientation="portrait" r:id="rId1"/>
  <headerFooter>
    <oddFooter>&amp;C_x000D_&amp;1#&amp;"Aptos"&amp;11&amp;K000000 This is classified as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A655-E119-4409-88B9-14D0CD5E797C}">
  <sheetPr>
    <tabColor rgb="FF7030A0"/>
  </sheetPr>
  <dimension ref="A1:J15"/>
  <sheetViews>
    <sheetView showGridLines="0" topLeftCell="B1" workbookViewId="0">
      <selection activeCell="I24" sqref="I24"/>
    </sheetView>
  </sheetViews>
  <sheetFormatPr defaultColWidth="8.7265625" defaultRowHeight="10" x14ac:dyDescent="0.2"/>
  <cols>
    <col min="1" max="1" width="8.7265625" style="4"/>
    <col min="2" max="2" width="21.453125" style="4" customWidth="1"/>
    <col min="3" max="3" width="15.1796875" style="4" bestFit="1" customWidth="1"/>
    <col min="4" max="4" width="15.26953125" style="4" bestFit="1" customWidth="1"/>
    <col min="5" max="5" width="14.7265625" style="4" customWidth="1"/>
    <col min="6" max="6" width="15.1796875" style="4" bestFit="1" customWidth="1"/>
    <col min="7" max="7" width="15.26953125" style="4" bestFit="1" customWidth="1"/>
    <col min="8" max="8" width="11.54296875" style="4" customWidth="1"/>
    <col min="9" max="9" width="11.1796875" style="4" customWidth="1"/>
    <col min="10" max="10" width="17" style="4" customWidth="1"/>
    <col min="11" max="16384" width="8.7265625" style="4"/>
  </cols>
  <sheetData>
    <row r="1" spans="1:10" ht="14.5" x14ac:dyDescent="0.35">
      <c r="A1" s="74" t="s">
        <v>165</v>
      </c>
    </row>
    <row r="2" spans="1:10" ht="14" x14ac:dyDescent="0.2">
      <c r="B2" s="5" t="s">
        <v>492</v>
      </c>
      <c r="C2" s="6"/>
      <c r="D2" s="6"/>
      <c r="E2" s="6"/>
      <c r="F2" s="6"/>
      <c r="G2" s="6"/>
      <c r="J2" s="47" t="s">
        <v>491</v>
      </c>
    </row>
    <row r="3" spans="1:10" ht="10.5" x14ac:dyDescent="0.2">
      <c r="B3" s="3" t="s">
        <v>14</v>
      </c>
      <c r="C3" s="6"/>
      <c r="D3" s="6"/>
      <c r="E3" s="6"/>
      <c r="F3" s="6"/>
      <c r="G3" s="6"/>
      <c r="J3" s="114" t="s">
        <v>87</v>
      </c>
    </row>
    <row r="4" spans="1:10" ht="10.5" x14ac:dyDescent="0.2">
      <c r="B4" s="8"/>
      <c r="C4" s="6"/>
      <c r="D4" s="6"/>
      <c r="E4" s="6"/>
      <c r="F4" s="6"/>
      <c r="G4" s="6"/>
    </row>
    <row r="5" spans="1:10" ht="15" customHeight="1" x14ac:dyDescent="0.2">
      <c r="B5" s="115" t="s">
        <v>129</v>
      </c>
      <c r="C5" s="315" t="s">
        <v>177</v>
      </c>
      <c r="D5" s="316"/>
      <c r="E5" s="317"/>
      <c r="F5" s="318" t="s">
        <v>178</v>
      </c>
      <c r="G5" s="318"/>
      <c r="H5" s="318"/>
      <c r="I5" s="127" t="s">
        <v>83</v>
      </c>
      <c r="J5" s="16" t="s">
        <v>128</v>
      </c>
    </row>
    <row r="6" spans="1:10" ht="15" customHeight="1" x14ac:dyDescent="0.2">
      <c r="B6" s="115"/>
      <c r="C6" s="50" t="s">
        <v>187</v>
      </c>
      <c r="D6" s="16" t="s">
        <v>188</v>
      </c>
      <c r="E6" s="51" t="s">
        <v>181</v>
      </c>
      <c r="F6" s="50" t="s">
        <v>187</v>
      </c>
      <c r="G6" s="16" t="s">
        <v>188</v>
      </c>
      <c r="H6" s="51" t="s">
        <v>182</v>
      </c>
      <c r="I6" s="127"/>
      <c r="J6" s="16"/>
    </row>
    <row r="7" spans="1:10" ht="15" customHeight="1" x14ac:dyDescent="0.2">
      <c r="B7" s="116"/>
      <c r="C7" s="128" t="s">
        <v>189</v>
      </c>
      <c r="D7" s="129" t="s">
        <v>190</v>
      </c>
      <c r="E7" s="130" t="s">
        <v>185</v>
      </c>
      <c r="F7" s="128" t="s">
        <v>189</v>
      </c>
      <c r="G7" s="129" t="s">
        <v>190</v>
      </c>
      <c r="H7" s="130" t="s">
        <v>186</v>
      </c>
      <c r="I7" s="131" t="s">
        <v>10</v>
      </c>
      <c r="J7" s="16"/>
    </row>
    <row r="8" spans="1:10" ht="15" customHeight="1" x14ac:dyDescent="0.25">
      <c r="B8" s="119" t="s">
        <v>174</v>
      </c>
      <c r="C8" s="123">
        <v>30162.684825000004</v>
      </c>
      <c r="D8" s="123">
        <v>47177.532674999995</v>
      </c>
      <c r="E8" s="123">
        <v>77340.217499999999</v>
      </c>
      <c r="F8" s="123">
        <v>56973.960224999995</v>
      </c>
      <c r="G8" s="123">
        <v>381287.27227500005</v>
      </c>
      <c r="H8" s="124">
        <v>438261.23250000004</v>
      </c>
      <c r="I8" s="124">
        <v>515601.45000000007</v>
      </c>
      <c r="J8" s="49" t="s">
        <v>175</v>
      </c>
    </row>
    <row r="9" spans="1:10" s="28" customFormat="1" ht="15" customHeight="1" x14ac:dyDescent="0.25">
      <c r="B9" s="245" t="s">
        <v>34</v>
      </c>
      <c r="C9" s="246">
        <v>5473.3974749999998</v>
      </c>
      <c r="D9" s="246">
        <v>8560.9550249999993</v>
      </c>
      <c r="E9" s="246">
        <v>14034.352499999999</v>
      </c>
      <c r="F9" s="246">
        <v>10338.639674999999</v>
      </c>
      <c r="G9" s="246">
        <v>69189.357824999999</v>
      </c>
      <c r="H9" s="246">
        <v>79527.997499999998</v>
      </c>
      <c r="I9" s="246">
        <v>93562.349999999991</v>
      </c>
      <c r="J9" s="154" t="s">
        <v>84</v>
      </c>
    </row>
    <row r="10" spans="1:10" s="28" customFormat="1" ht="15" customHeight="1" x14ac:dyDescent="0.25">
      <c r="B10" s="247" t="s">
        <v>35</v>
      </c>
      <c r="C10" s="247">
        <v>16987.513725000001</v>
      </c>
      <c r="D10" s="247">
        <v>26570.213775000004</v>
      </c>
      <c r="E10" s="243">
        <v>43557.727500000008</v>
      </c>
      <c r="F10" s="243">
        <v>32087.525925000002</v>
      </c>
      <c r="G10" s="243">
        <v>214739.59657500003</v>
      </c>
      <c r="H10" s="243">
        <v>246827.12250000003</v>
      </c>
      <c r="I10" s="243">
        <v>290384.85000000003</v>
      </c>
      <c r="J10" s="248" t="s">
        <v>85</v>
      </c>
    </row>
    <row r="11" spans="1:10" s="28" customFormat="1" ht="15" customHeight="1" x14ac:dyDescent="0.25">
      <c r="B11" s="249" t="s">
        <v>36</v>
      </c>
      <c r="C11" s="246">
        <v>7701.7736249999998</v>
      </c>
      <c r="D11" s="246">
        <v>12046.363874999999</v>
      </c>
      <c r="E11" s="246">
        <v>19748.137499999997</v>
      </c>
      <c r="F11" s="246">
        <v>14547.794624999997</v>
      </c>
      <c r="G11" s="246">
        <v>97358.317874999993</v>
      </c>
      <c r="H11" s="246">
        <v>111906.11249999999</v>
      </c>
      <c r="I11" s="246">
        <v>131654.25</v>
      </c>
      <c r="J11" s="154" t="s">
        <v>86</v>
      </c>
    </row>
    <row r="13" spans="1:10" x14ac:dyDescent="0.2">
      <c r="B13" s="10" t="s">
        <v>176</v>
      </c>
      <c r="J13" s="45" t="s">
        <v>82</v>
      </c>
    </row>
    <row r="15" spans="1:10" ht="14.5" x14ac:dyDescent="0.35">
      <c r="B15" s="74" t="s">
        <v>426</v>
      </c>
      <c r="D15" s="74"/>
      <c r="J15" s="74" t="s">
        <v>427</v>
      </c>
    </row>
  </sheetData>
  <mergeCells count="2">
    <mergeCell ref="C5:E5"/>
    <mergeCell ref="F5:H5"/>
  </mergeCells>
  <hyperlinks>
    <hyperlink ref="A1" location="Index!A1" display="Index!" xr:uid="{C9F9481A-0711-4112-A0BD-75A9610FC2CB}"/>
    <hyperlink ref="B15" location="Enquiries!A1" display="Contact us for media support and coordination." xr:uid="{C03984AD-698B-4DEF-B929-E371982B0776}"/>
    <hyperlink ref="J15" location="Enquiries!A1" display="للنشر الإعلامي يُرجى التواصل معنا للدعم والتنسيق." xr:uid="{EED51DAF-8D64-40F1-92A4-9E24602481C7}"/>
  </hyperlinks>
  <pageMargins left="0.7" right="0.7" top="0.75" bottom="0.75" header="0.3" footer="0.3"/>
  <pageSetup orientation="portrait" r:id="rId1"/>
  <headerFooter>
    <oddFooter>&amp;C_x000D_&amp;1#&amp;"Aptos"&amp;11&amp;K000000 This is classified as Confidential</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6DB1-CD0E-4ABE-AD18-12C6D8AB19BB}">
  <sheetPr>
    <tabColor rgb="FF7030A0"/>
  </sheetPr>
  <dimension ref="A1:J14"/>
  <sheetViews>
    <sheetView showGridLines="0" zoomScale="70" zoomScaleNormal="70" workbookViewId="0">
      <selection activeCell="M34" sqref="M34"/>
    </sheetView>
  </sheetViews>
  <sheetFormatPr defaultColWidth="8.7265625" defaultRowHeight="10" x14ac:dyDescent="0.2"/>
  <cols>
    <col min="1" max="1" width="8.7265625" style="4"/>
    <col min="2" max="2" width="20.7265625" style="4" customWidth="1"/>
    <col min="3" max="3" width="14.54296875" style="4" customWidth="1"/>
    <col min="4" max="4" width="13.54296875" style="4" customWidth="1"/>
    <col min="5" max="5" width="14" style="4" customWidth="1"/>
    <col min="6" max="6" width="14.453125" style="4" customWidth="1"/>
    <col min="7" max="7" width="15.1796875" style="4" customWidth="1"/>
    <col min="8" max="8" width="15.26953125" style="4" customWidth="1"/>
    <col min="9" max="9" width="14.453125" style="4" customWidth="1"/>
    <col min="10" max="10" width="17.26953125" style="4" customWidth="1"/>
    <col min="11" max="16384" width="8.7265625" style="4"/>
  </cols>
  <sheetData>
    <row r="1" spans="1:10" ht="14.5" x14ac:dyDescent="0.35">
      <c r="A1" s="74" t="s">
        <v>165</v>
      </c>
    </row>
    <row r="2" spans="1:10" ht="14" x14ac:dyDescent="0.2">
      <c r="B2" s="5" t="s">
        <v>494</v>
      </c>
      <c r="C2" s="6"/>
      <c r="D2" s="6"/>
      <c r="E2" s="6"/>
      <c r="F2" s="6"/>
      <c r="G2" s="6"/>
      <c r="H2" s="6"/>
      <c r="I2" s="6"/>
      <c r="J2" s="47" t="s">
        <v>493</v>
      </c>
    </row>
    <row r="3" spans="1:10" ht="10.5" x14ac:dyDescent="0.2">
      <c r="B3" s="3" t="s">
        <v>14</v>
      </c>
      <c r="C3" s="6"/>
      <c r="D3" s="6"/>
      <c r="E3" s="6"/>
      <c r="F3" s="6"/>
      <c r="G3" s="6"/>
      <c r="J3" s="114" t="s">
        <v>87</v>
      </c>
    </row>
    <row r="4" spans="1:10" ht="7.5" customHeight="1" x14ac:dyDescent="0.2">
      <c r="B4" s="8"/>
      <c r="C4" s="6"/>
      <c r="D4" s="6"/>
      <c r="E4" s="6"/>
      <c r="F4" s="6"/>
      <c r="G4" s="6"/>
      <c r="H4" s="6"/>
      <c r="I4" s="6"/>
    </row>
    <row r="5" spans="1:10" ht="15" customHeight="1" x14ac:dyDescent="0.2">
      <c r="B5" s="15" t="s">
        <v>129</v>
      </c>
      <c r="C5" s="50" t="s">
        <v>166</v>
      </c>
      <c r="D5" s="16" t="s">
        <v>167</v>
      </c>
      <c r="E5" s="16" t="s">
        <v>168</v>
      </c>
      <c r="F5" s="16" t="s">
        <v>169</v>
      </c>
      <c r="G5" s="16" t="s">
        <v>191</v>
      </c>
      <c r="H5" s="51" t="s">
        <v>99</v>
      </c>
      <c r="I5" s="127" t="s">
        <v>83</v>
      </c>
      <c r="J5" s="16" t="s">
        <v>128</v>
      </c>
    </row>
    <row r="6" spans="1:10" ht="15" customHeight="1" x14ac:dyDescent="0.2">
      <c r="B6" s="17"/>
      <c r="C6" s="132" t="s">
        <v>170</v>
      </c>
      <c r="D6" s="117" t="s">
        <v>171</v>
      </c>
      <c r="E6" s="117" t="s">
        <v>192</v>
      </c>
      <c r="F6" s="117" t="s">
        <v>173</v>
      </c>
      <c r="G6" s="117" t="s">
        <v>193</v>
      </c>
      <c r="H6" s="117" t="s">
        <v>13</v>
      </c>
      <c r="I6" s="131" t="s">
        <v>10</v>
      </c>
      <c r="J6" s="16"/>
    </row>
    <row r="7" spans="1:10" ht="15" customHeight="1" x14ac:dyDescent="0.25">
      <c r="B7" s="119" t="s">
        <v>174</v>
      </c>
      <c r="C7" s="272">
        <f t="shared" ref="C7:H7" si="0">SUM(C8:C10)</f>
        <v>262655</v>
      </c>
      <c r="D7" s="272">
        <f t="shared" si="0"/>
        <v>264420</v>
      </c>
      <c r="E7" s="272">
        <f t="shared" si="0"/>
        <v>9857</v>
      </c>
      <c r="F7" s="272">
        <f t="shared" si="0"/>
        <v>131599</v>
      </c>
      <c r="G7" s="272">
        <f t="shared" si="0"/>
        <v>10095</v>
      </c>
      <c r="H7" s="272">
        <f t="shared" si="0"/>
        <v>2852</v>
      </c>
      <c r="I7" s="227">
        <f>SUM(C7:H7)</f>
        <v>681478</v>
      </c>
      <c r="J7" s="49" t="s">
        <v>175</v>
      </c>
    </row>
    <row r="8" spans="1:10" ht="15" customHeight="1" x14ac:dyDescent="0.2">
      <c r="B8" s="120" t="s">
        <v>34</v>
      </c>
      <c r="C8" s="81">
        <v>46132</v>
      </c>
      <c r="D8" s="81">
        <v>48338</v>
      </c>
      <c r="E8" s="81">
        <v>1528</v>
      </c>
      <c r="F8" s="81">
        <v>27040</v>
      </c>
      <c r="G8" s="81">
        <v>4004</v>
      </c>
      <c r="H8" s="81">
        <v>176</v>
      </c>
      <c r="I8" s="81">
        <f>SUM(C8:H8)</f>
        <v>127218</v>
      </c>
      <c r="J8" s="77" t="s">
        <v>84</v>
      </c>
    </row>
    <row r="9" spans="1:10" s="28" customFormat="1" ht="15" customHeight="1" x14ac:dyDescent="0.25">
      <c r="B9" s="121" t="s">
        <v>35</v>
      </c>
      <c r="C9" s="82">
        <v>165270</v>
      </c>
      <c r="D9" s="82">
        <v>180863</v>
      </c>
      <c r="E9" s="82">
        <v>7582</v>
      </c>
      <c r="F9" s="82">
        <v>58093</v>
      </c>
      <c r="G9" s="82">
        <v>5403</v>
      </c>
      <c r="H9" s="82">
        <v>2258</v>
      </c>
      <c r="I9" s="82">
        <f>SUM(C9:H9)</f>
        <v>419469</v>
      </c>
      <c r="J9" s="79" t="s">
        <v>85</v>
      </c>
    </row>
    <row r="10" spans="1:10" s="28" customFormat="1" ht="15" customHeight="1" x14ac:dyDescent="0.25">
      <c r="B10" s="120" t="s">
        <v>36</v>
      </c>
      <c r="C10" s="81">
        <v>51253</v>
      </c>
      <c r="D10" s="81">
        <v>35219</v>
      </c>
      <c r="E10" s="81">
        <v>747</v>
      </c>
      <c r="F10" s="81">
        <v>46466</v>
      </c>
      <c r="G10" s="81">
        <v>688</v>
      </c>
      <c r="H10" s="81">
        <f>367+51</f>
        <v>418</v>
      </c>
      <c r="I10" s="81">
        <f>SUM(C10:H10)</f>
        <v>134791</v>
      </c>
      <c r="J10" s="77" t="s">
        <v>86</v>
      </c>
    </row>
    <row r="12" spans="1:10" x14ac:dyDescent="0.2">
      <c r="B12" s="10" t="s">
        <v>176</v>
      </c>
      <c r="J12" s="45" t="s">
        <v>82</v>
      </c>
    </row>
    <row r="14" spans="1:10" ht="14.5" x14ac:dyDescent="0.35">
      <c r="B14" s="74" t="s">
        <v>426</v>
      </c>
      <c r="D14" s="74"/>
      <c r="J14" s="74" t="s">
        <v>427</v>
      </c>
    </row>
  </sheetData>
  <hyperlinks>
    <hyperlink ref="A1" location="Index!A1" display="Index!" xr:uid="{07F1D34D-BA24-4BDE-9B3D-8BCF5F332C7B}"/>
    <hyperlink ref="B14" location="Enquiries!A1" display="Contact us for media support and coordination." xr:uid="{500A9E1A-52D1-4026-B22B-51CDBE7FE95F}"/>
    <hyperlink ref="J14" location="Enquiries!A1" display="للنشر الإعلامي يُرجى التواصل معنا للدعم والتنسيق." xr:uid="{18DAE79F-0531-4F55-B8CA-CAA260D3C485}"/>
  </hyperlinks>
  <pageMargins left="0.7" right="0.7" top="0.75" bottom="0.75" header="0.3" footer="0.3"/>
  <pageSetup orientation="portrait" r:id="rId1"/>
  <headerFooter>
    <oddFooter>&amp;C_x000D_&amp;1#&amp;"Aptos"&amp;11&amp;K000000 This is classified as Confidential</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22722-D146-457D-92CC-84CA8096735C}">
  <sheetPr>
    <tabColor rgb="FF7030A0"/>
  </sheetPr>
  <dimension ref="A1:K15"/>
  <sheetViews>
    <sheetView showGridLines="0" zoomScale="85" zoomScaleNormal="85" workbookViewId="0">
      <selection activeCell="I27" sqref="I27"/>
    </sheetView>
  </sheetViews>
  <sheetFormatPr defaultColWidth="8.7265625" defaultRowHeight="10" x14ac:dyDescent="0.2"/>
  <cols>
    <col min="1" max="1" width="8.7265625" style="4"/>
    <col min="2" max="2" width="21.453125" style="4" customWidth="1"/>
    <col min="3" max="3" width="8.7265625" style="4"/>
    <col min="4" max="4" width="12.26953125" style="4" customWidth="1"/>
    <col min="5" max="5" width="13.54296875" style="4" customWidth="1"/>
    <col min="6" max="6" width="16" style="4" customWidth="1"/>
    <col min="7" max="7" width="13" style="4" customWidth="1"/>
    <col min="8" max="8" width="13.453125" style="4" customWidth="1"/>
    <col min="9" max="9" width="22.54296875" style="4" customWidth="1"/>
    <col min="10" max="10" width="8.7265625" style="4"/>
    <col min="11" max="11" width="32.453125" style="4" customWidth="1"/>
    <col min="12" max="16384" width="8.7265625" style="4"/>
  </cols>
  <sheetData>
    <row r="1" spans="1:11" ht="14.5" x14ac:dyDescent="0.35">
      <c r="A1" s="74" t="s">
        <v>165</v>
      </c>
    </row>
    <row r="2" spans="1:11" ht="14" x14ac:dyDescent="0.2">
      <c r="B2" s="5" t="s">
        <v>496</v>
      </c>
      <c r="C2" s="6"/>
      <c r="D2" s="6"/>
      <c r="E2" s="6"/>
      <c r="F2" s="6"/>
      <c r="G2" s="6"/>
      <c r="H2" s="6"/>
      <c r="I2" s="47" t="s">
        <v>495</v>
      </c>
    </row>
    <row r="3" spans="1:11" ht="10.5" x14ac:dyDescent="0.2">
      <c r="B3" s="3" t="s">
        <v>14</v>
      </c>
      <c r="C3" s="6"/>
      <c r="D3" s="6"/>
      <c r="E3" s="6"/>
      <c r="F3" s="6"/>
      <c r="G3" s="6"/>
      <c r="I3" s="114" t="s">
        <v>87</v>
      </c>
    </row>
    <row r="4" spans="1:11" ht="8.25" customHeight="1" x14ac:dyDescent="0.2">
      <c r="B4" s="8"/>
      <c r="C4" s="6"/>
      <c r="D4" s="6"/>
      <c r="E4" s="6"/>
      <c r="F4" s="6"/>
      <c r="G4" s="6"/>
      <c r="H4" s="6"/>
    </row>
    <row r="5" spans="1:11" ht="15" customHeight="1" x14ac:dyDescent="0.25">
      <c r="B5" s="16" t="s">
        <v>129</v>
      </c>
      <c r="C5" s="16" t="s">
        <v>191</v>
      </c>
      <c r="D5" s="16" t="s">
        <v>194</v>
      </c>
      <c r="E5" s="16" t="s">
        <v>195</v>
      </c>
      <c r="F5" s="16" t="s">
        <v>196</v>
      </c>
      <c r="G5" s="16" t="s">
        <v>197</v>
      </c>
      <c r="H5" s="16" t="s">
        <v>99</v>
      </c>
      <c r="I5" s="16" t="s">
        <v>128</v>
      </c>
      <c r="K5" s="28"/>
    </row>
    <row r="6" spans="1:11" ht="15" customHeight="1" x14ac:dyDescent="0.2">
      <c r="B6" s="16"/>
      <c r="C6" s="16" t="s">
        <v>193</v>
      </c>
      <c r="D6" s="16" t="s">
        <v>198</v>
      </c>
      <c r="E6" s="16" t="s">
        <v>199</v>
      </c>
      <c r="F6" s="16" t="s">
        <v>200</v>
      </c>
      <c r="G6" s="16" t="s">
        <v>201</v>
      </c>
      <c r="H6" s="16" t="s">
        <v>49</v>
      </c>
      <c r="I6" s="16"/>
      <c r="K6" s="320"/>
    </row>
    <row r="7" spans="1:11" ht="15" customHeight="1" x14ac:dyDescent="0.25">
      <c r="B7" s="119" t="s">
        <v>174</v>
      </c>
      <c r="C7" s="272">
        <f>SUM(C8:C10)</f>
        <v>10095</v>
      </c>
      <c r="D7" s="133">
        <v>0</v>
      </c>
      <c r="E7" s="133">
        <v>0</v>
      </c>
      <c r="F7" s="133">
        <v>0</v>
      </c>
      <c r="G7" s="133">
        <v>0</v>
      </c>
      <c r="H7" s="133">
        <v>0</v>
      </c>
      <c r="I7" s="49" t="s">
        <v>175</v>
      </c>
      <c r="K7" s="320"/>
    </row>
    <row r="8" spans="1:11" ht="15" customHeight="1" x14ac:dyDescent="0.2">
      <c r="B8" s="120" t="s">
        <v>34</v>
      </c>
      <c r="C8" s="81">
        <v>4004</v>
      </c>
      <c r="D8" s="134">
        <v>0</v>
      </c>
      <c r="E8" s="134">
        <v>0</v>
      </c>
      <c r="F8" s="134">
        <v>0</v>
      </c>
      <c r="G8" s="134">
        <v>0</v>
      </c>
      <c r="H8" s="134">
        <v>0</v>
      </c>
      <c r="I8" s="77" t="s">
        <v>84</v>
      </c>
      <c r="J8" s="62"/>
      <c r="K8" s="320"/>
    </row>
    <row r="9" spans="1:11" s="28" customFormat="1" ht="15" customHeight="1" x14ac:dyDescent="0.25">
      <c r="B9" s="121" t="s">
        <v>35</v>
      </c>
      <c r="C9" s="82">
        <v>5403</v>
      </c>
      <c r="D9" s="135">
        <v>0</v>
      </c>
      <c r="E9" s="135">
        <v>0</v>
      </c>
      <c r="F9" s="135">
        <v>0</v>
      </c>
      <c r="G9" s="135">
        <v>0</v>
      </c>
      <c r="H9" s="135">
        <v>0</v>
      </c>
      <c r="I9" s="79" t="s">
        <v>85</v>
      </c>
      <c r="K9" s="320"/>
    </row>
    <row r="10" spans="1:11" s="28" customFormat="1" ht="15" customHeight="1" x14ac:dyDescent="0.25">
      <c r="B10" s="120" t="s">
        <v>36</v>
      </c>
      <c r="C10" s="81">
        <v>688</v>
      </c>
      <c r="D10" s="134">
        <v>0</v>
      </c>
      <c r="E10" s="134">
        <v>0</v>
      </c>
      <c r="F10" s="134">
        <v>0</v>
      </c>
      <c r="G10" s="134">
        <v>0</v>
      </c>
      <c r="H10" s="134">
        <v>0</v>
      </c>
      <c r="I10" s="77" t="s">
        <v>86</v>
      </c>
      <c r="K10" s="320"/>
    </row>
    <row r="13" spans="1:11" x14ac:dyDescent="0.2">
      <c r="B13" s="10" t="s">
        <v>176</v>
      </c>
      <c r="I13" s="45" t="s">
        <v>82</v>
      </c>
    </row>
    <row r="14" spans="1:11" ht="10.5" x14ac:dyDescent="0.2">
      <c r="B14" s="262"/>
      <c r="I14" s="238"/>
    </row>
    <row r="15" spans="1:11" ht="14.5" x14ac:dyDescent="0.35">
      <c r="B15" s="74" t="s">
        <v>426</v>
      </c>
      <c r="D15" s="74"/>
      <c r="I15" s="74" t="s">
        <v>427</v>
      </c>
    </row>
  </sheetData>
  <mergeCells count="1">
    <mergeCell ref="K6:K10"/>
  </mergeCells>
  <hyperlinks>
    <hyperlink ref="A1" location="Index!A1" display="Index!" xr:uid="{A201A55F-ABFD-4F80-8AB7-A6B9C553E4ED}"/>
    <hyperlink ref="B15" location="Enquiries!A1" display="Contact us for media support and coordination." xr:uid="{515E88F6-88B4-4693-B5F2-0F1FA415F416}"/>
    <hyperlink ref="I15" location="Enquiries!A1" display="للنشر الإعلامي يُرجى التواصل معنا للدعم والتنسيق." xr:uid="{1DC305C6-FB34-4B2B-A287-EF4954137660}"/>
  </hyperlinks>
  <pageMargins left="0.7" right="0.7" top="0.75" bottom="0.75" header="0.3" footer="0.3"/>
  <pageSetup orientation="portrait" r:id="rId1"/>
  <headerFooter>
    <oddFooter>&amp;C_x000D_&amp;1#&amp;"Aptos"&amp;11&amp;K000000 This is classified as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A96F-EBF2-4930-A988-02323F7B726E}">
  <sheetPr>
    <tabColor rgb="FF7030A0"/>
  </sheetPr>
  <dimension ref="A1:J14"/>
  <sheetViews>
    <sheetView showGridLines="0" topLeftCell="B1" zoomScale="85" zoomScaleNormal="85" workbookViewId="0">
      <selection activeCell="H30" sqref="H30"/>
    </sheetView>
  </sheetViews>
  <sheetFormatPr defaultColWidth="8.7265625" defaultRowHeight="10" x14ac:dyDescent="0.2"/>
  <cols>
    <col min="1" max="1" width="8.7265625" style="4"/>
    <col min="2" max="2" width="25.81640625" style="4" customWidth="1"/>
    <col min="3" max="7" width="11.81640625" style="4" customWidth="1"/>
    <col min="8" max="8" width="59.54296875" style="4" customWidth="1"/>
    <col min="9" max="16384" width="8.7265625" style="4"/>
  </cols>
  <sheetData>
    <row r="1" spans="1:10" ht="14.5" x14ac:dyDescent="0.35">
      <c r="A1" s="74" t="s">
        <v>165</v>
      </c>
    </row>
    <row r="2" spans="1:10" ht="14" x14ac:dyDescent="0.2">
      <c r="B2" s="5" t="s">
        <v>498</v>
      </c>
      <c r="C2" s="6"/>
      <c r="D2" s="6"/>
      <c r="E2" s="6"/>
      <c r="F2" s="6"/>
      <c r="G2" s="6"/>
      <c r="H2" s="47" t="s">
        <v>497</v>
      </c>
    </row>
    <row r="3" spans="1:10" ht="10.5" x14ac:dyDescent="0.2">
      <c r="B3" s="3" t="s">
        <v>14</v>
      </c>
      <c r="C3" s="6"/>
      <c r="D3" s="6"/>
      <c r="E3" s="6"/>
      <c r="F3" s="6"/>
      <c r="G3" s="6"/>
      <c r="H3" s="114" t="s">
        <v>87</v>
      </c>
    </row>
    <row r="4" spans="1:10" ht="6.75" customHeight="1" x14ac:dyDescent="0.2">
      <c r="B4" s="8"/>
      <c r="C4" s="6"/>
      <c r="D4" s="6"/>
      <c r="E4" s="6"/>
      <c r="F4" s="6"/>
      <c r="G4" s="6"/>
    </row>
    <row r="5" spans="1:10" ht="15" customHeight="1" x14ac:dyDescent="0.2">
      <c r="B5" s="115" t="s">
        <v>129</v>
      </c>
      <c r="C5" s="16" t="s">
        <v>166</v>
      </c>
      <c r="D5" s="16" t="s">
        <v>167</v>
      </c>
      <c r="E5" s="16" t="s">
        <v>168</v>
      </c>
      <c r="F5" s="51" t="s">
        <v>169</v>
      </c>
      <c r="G5" s="51" t="s">
        <v>83</v>
      </c>
      <c r="H5" s="16" t="s">
        <v>128</v>
      </c>
    </row>
    <row r="6" spans="1:10" ht="15" customHeight="1" x14ac:dyDescent="0.2">
      <c r="B6" s="116"/>
      <c r="C6" s="117" t="s">
        <v>170</v>
      </c>
      <c r="D6" s="117" t="s">
        <v>171</v>
      </c>
      <c r="E6" s="117" t="s">
        <v>172</v>
      </c>
      <c r="F6" s="118" t="s">
        <v>173</v>
      </c>
      <c r="G6" s="118" t="s">
        <v>10</v>
      </c>
      <c r="H6" s="16"/>
    </row>
    <row r="7" spans="1:10" ht="15" customHeight="1" x14ac:dyDescent="0.25">
      <c r="B7" s="119" t="s">
        <v>174</v>
      </c>
      <c r="C7" s="136">
        <f>SUM(C8:C10)</f>
        <v>2296404</v>
      </c>
      <c r="D7" s="136">
        <f>SUM(D8:D10)</f>
        <v>3062247</v>
      </c>
      <c r="E7" s="136">
        <f>SUM(E8:E10)</f>
        <v>46765</v>
      </c>
      <c r="F7" s="299">
        <v>0</v>
      </c>
      <c r="G7" s="136">
        <f>SUM(C7:F7)</f>
        <v>5405416</v>
      </c>
      <c r="H7" s="49" t="s">
        <v>175</v>
      </c>
    </row>
    <row r="8" spans="1:10" ht="15" customHeight="1" x14ac:dyDescent="0.2">
      <c r="B8" s="120" t="s">
        <v>34</v>
      </c>
      <c r="C8" s="137">
        <v>308284</v>
      </c>
      <c r="D8" s="137">
        <v>356256</v>
      </c>
      <c r="E8" s="137">
        <v>5144</v>
      </c>
      <c r="F8" s="300">
        <v>0</v>
      </c>
      <c r="G8" s="137">
        <f>SUM(C8:F8)</f>
        <v>669684</v>
      </c>
      <c r="H8" s="77" t="s">
        <v>84</v>
      </c>
    </row>
    <row r="9" spans="1:10" ht="15" customHeight="1" x14ac:dyDescent="0.2">
      <c r="B9" s="121" t="s">
        <v>35</v>
      </c>
      <c r="C9" s="301">
        <v>1716841</v>
      </c>
      <c r="D9" s="301">
        <v>2414780</v>
      </c>
      <c r="E9" s="301">
        <v>273</v>
      </c>
      <c r="F9" s="302">
        <v>0</v>
      </c>
      <c r="G9" s="301">
        <f>SUM(C9:F9)</f>
        <v>4131894</v>
      </c>
      <c r="H9" s="79" t="s">
        <v>85</v>
      </c>
    </row>
    <row r="10" spans="1:10" ht="15" customHeight="1" x14ac:dyDescent="0.2">
      <c r="B10" s="120" t="s">
        <v>36</v>
      </c>
      <c r="C10" s="137">
        <v>271279</v>
      </c>
      <c r="D10" s="137">
        <v>291211</v>
      </c>
      <c r="E10" s="137">
        <v>41348</v>
      </c>
      <c r="F10" s="300">
        <v>0</v>
      </c>
      <c r="G10" s="137">
        <f>SUM(C10:F10)</f>
        <v>603838</v>
      </c>
      <c r="H10" s="77" t="s">
        <v>86</v>
      </c>
    </row>
    <row r="12" spans="1:10" x14ac:dyDescent="0.2">
      <c r="B12" s="10" t="s">
        <v>176</v>
      </c>
      <c r="H12" s="45" t="s">
        <v>82</v>
      </c>
    </row>
    <row r="14" spans="1:10" ht="14.5" x14ac:dyDescent="0.35">
      <c r="B14" s="74" t="s">
        <v>426</v>
      </c>
      <c r="D14" s="74"/>
      <c r="H14" s="74" t="s">
        <v>427</v>
      </c>
      <c r="J14" s="74"/>
    </row>
  </sheetData>
  <hyperlinks>
    <hyperlink ref="A1" location="Index!A1" display="Index!" xr:uid="{D49D19EB-9997-4E17-82E4-A73C2A0E4E1B}"/>
    <hyperlink ref="B14" location="Enquiries!A1" display="Contact us for media support and coordination." xr:uid="{96E07095-75A0-444B-8BC0-5EA6E52D9F63}"/>
    <hyperlink ref="H14" location="Enquiries!A1" display="للنشر الإعلامي يُرجى التواصل معنا للدعم والتنسيق." xr:uid="{F7C1E036-9565-4036-85FC-1E04FCDA91BB}"/>
  </hyperlinks>
  <pageMargins left="0.7" right="0.7" top="0.75" bottom="0.75" header="0.3" footer="0.3"/>
  <pageSetup orientation="portrait" r:id="rId1"/>
  <headerFooter>
    <oddFooter>&amp;C_x000D_&amp;1#&amp;"Aptos"&amp;11&amp;K000000 This is classified as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EE3E-7A65-40FE-9997-B40230F7DF62}">
  <sheetPr>
    <tabColor rgb="FFFFFF00"/>
  </sheetPr>
  <dimension ref="A1:J15"/>
  <sheetViews>
    <sheetView showGridLines="0" zoomScale="85" zoomScaleNormal="85" workbookViewId="0">
      <selection activeCell="F26" sqref="F26"/>
    </sheetView>
  </sheetViews>
  <sheetFormatPr defaultColWidth="8.7265625" defaultRowHeight="10" x14ac:dyDescent="0.2"/>
  <cols>
    <col min="1" max="1" width="8.7265625" style="4"/>
    <col min="2" max="2" width="30" style="4" customWidth="1"/>
    <col min="3" max="3" width="16.81640625" style="4" customWidth="1"/>
    <col min="4" max="4" width="15" style="4" customWidth="1"/>
    <col min="5" max="5" width="17.453125" style="4" customWidth="1"/>
    <col min="6" max="6" width="18.26953125" style="4" customWidth="1"/>
    <col min="7" max="7" width="29.54296875" style="4" customWidth="1"/>
    <col min="8" max="8" width="27.54296875" style="4" customWidth="1"/>
    <col min="9" max="16384" width="8.7265625" style="4"/>
  </cols>
  <sheetData>
    <row r="1" spans="1:10" ht="14.5" x14ac:dyDescent="0.35">
      <c r="A1" s="74" t="s">
        <v>165</v>
      </c>
    </row>
    <row r="2" spans="1:10" ht="14" x14ac:dyDescent="0.2">
      <c r="B2" s="5" t="s">
        <v>500</v>
      </c>
      <c r="C2" s="6"/>
      <c r="D2" s="6"/>
      <c r="E2" s="6"/>
      <c r="F2" s="6"/>
      <c r="H2" s="138" t="s">
        <v>499</v>
      </c>
    </row>
    <row r="3" spans="1:10" x14ac:dyDescent="0.2">
      <c r="B3" s="3" t="s">
        <v>14</v>
      </c>
      <c r="H3" s="114" t="s">
        <v>87</v>
      </c>
    </row>
    <row r="4" spans="1:10" ht="6.75" customHeight="1" x14ac:dyDescent="0.2">
      <c r="C4" s="6"/>
      <c r="D4" s="6"/>
      <c r="E4" s="6"/>
      <c r="F4" s="6"/>
      <c r="G4" s="6"/>
    </row>
    <row r="5" spans="1:10" ht="15" customHeight="1" x14ac:dyDescent="0.2">
      <c r="B5" s="15" t="s">
        <v>202</v>
      </c>
      <c r="C5" s="63">
        <v>2020</v>
      </c>
      <c r="D5" s="63">
        <v>2021</v>
      </c>
      <c r="E5" s="63">
        <v>2022</v>
      </c>
      <c r="F5" s="63">
        <v>2023</v>
      </c>
      <c r="G5" s="63">
        <v>2024</v>
      </c>
      <c r="H5" s="16" t="s">
        <v>203</v>
      </c>
      <c r="I5" s="7"/>
      <c r="J5" s="7"/>
    </row>
    <row r="6" spans="1:10" s="28" customFormat="1" ht="15" customHeight="1" x14ac:dyDescent="0.25">
      <c r="B6" s="139" t="s">
        <v>10</v>
      </c>
      <c r="C6" s="140">
        <v>39</v>
      </c>
      <c r="D6" s="140">
        <v>42</v>
      </c>
      <c r="E6" s="140">
        <v>44</v>
      </c>
      <c r="F6" s="140">
        <v>45</v>
      </c>
      <c r="G6" s="140">
        <f>SUM(G7:G10)</f>
        <v>45</v>
      </c>
      <c r="H6" s="141" t="s">
        <v>83</v>
      </c>
    </row>
    <row r="7" spans="1:10" ht="15" customHeight="1" x14ac:dyDescent="0.2">
      <c r="B7" s="142" t="s">
        <v>204</v>
      </c>
      <c r="C7" s="143">
        <v>12</v>
      </c>
      <c r="D7" s="143">
        <v>14</v>
      </c>
      <c r="E7" s="143">
        <v>14</v>
      </c>
      <c r="F7" s="143">
        <v>13</v>
      </c>
      <c r="G7" s="143">
        <v>13</v>
      </c>
      <c r="H7" s="113" t="s">
        <v>205</v>
      </c>
    </row>
    <row r="8" spans="1:10" ht="15" customHeight="1" x14ac:dyDescent="0.2">
      <c r="B8" s="36" t="s">
        <v>206</v>
      </c>
      <c r="C8" s="144">
        <v>9</v>
      </c>
      <c r="D8" s="144">
        <v>9</v>
      </c>
      <c r="E8" s="144">
        <v>9</v>
      </c>
      <c r="F8" s="144">
        <v>9</v>
      </c>
      <c r="G8" s="144">
        <v>9</v>
      </c>
      <c r="H8" s="112" t="s">
        <v>207</v>
      </c>
    </row>
    <row r="9" spans="1:10" ht="15" customHeight="1" x14ac:dyDescent="0.2">
      <c r="B9" s="142" t="s">
        <v>208</v>
      </c>
      <c r="C9" s="143">
        <v>3</v>
      </c>
      <c r="D9" s="143">
        <v>5</v>
      </c>
      <c r="E9" s="143">
        <v>5</v>
      </c>
      <c r="F9" s="143">
        <v>7</v>
      </c>
      <c r="G9" s="143">
        <v>7</v>
      </c>
      <c r="H9" s="113" t="s">
        <v>209</v>
      </c>
      <c r="I9" s="7"/>
      <c r="J9" s="9"/>
    </row>
    <row r="10" spans="1:10" ht="15" customHeight="1" x14ac:dyDescent="0.2">
      <c r="B10" s="36" t="s">
        <v>210</v>
      </c>
      <c r="C10" s="144">
        <v>15</v>
      </c>
      <c r="D10" s="144">
        <v>14</v>
      </c>
      <c r="E10" s="144">
        <v>16</v>
      </c>
      <c r="F10" s="144">
        <v>16</v>
      </c>
      <c r="G10" s="144">
        <v>16</v>
      </c>
      <c r="H10" s="112" t="s">
        <v>211</v>
      </c>
    </row>
    <row r="11" spans="1:10" ht="11.5" customHeight="1" x14ac:dyDescent="0.2">
      <c r="B11" s="220"/>
      <c r="C11" s="221"/>
      <c r="D11" s="221"/>
      <c r="E11" s="221"/>
      <c r="F11" s="221"/>
      <c r="G11" s="113"/>
    </row>
    <row r="12" spans="1:10" x14ac:dyDescent="0.2">
      <c r="B12" s="4" t="s">
        <v>428</v>
      </c>
      <c r="H12" s="214" t="s">
        <v>429</v>
      </c>
    </row>
    <row r="13" spans="1:10" x14ac:dyDescent="0.2">
      <c r="B13" s="10" t="s">
        <v>176</v>
      </c>
      <c r="C13" s="45"/>
      <c r="H13" s="45" t="s">
        <v>82</v>
      </c>
    </row>
    <row r="15" spans="1:10" ht="14.5" x14ac:dyDescent="0.35">
      <c r="B15" s="74" t="s">
        <v>426</v>
      </c>
      <c r="E15" s="74"/>
      <c r="H15" s="74" t="s">
        <v>427</v>
      </c>
    </row>
  </sheetData>
  <hyperlinks>
    <hyperlink ref="A1" location="Index!A1" display="Index!" xr:uid="{7D5B93EA-7D84-4AC9-B061-F5838A5C8CFD}"/>
    <hyperlink ref="B15" location="Enquiries!A1" display="Contact us for media support and coordination." xr:uid="{1672705D-7A54-41AB-9C23-823CF170FF9D}"/>
    <hyperlink ref="H15" location="Enquiries!A1" display="للنشر الإعلامي يُرجى التواصل معنا للدعم والتنسيق." xr:uid="{0BA18AE9-F7CE-402A-98BD-45E6A7A1EF25}"/>
  </hyperlinks>
  <pageMargins left="0.7" right="0.7" top="0.75" bottom="0.75" header="0.3" footer="0.3"/>
  <pageSetup orientation="portrait" r:id="rId1"/>
  <headerFooter>
    <oddFooter>&amp;C_x000D_&amp;1#&amp;"Aptos"&amp;11&amp;K000000 This is classified as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6A2D-470F-46C9-AE53-0AAAF1BCA8FA}">
  <sheetPr>
    <tabColor rgb="FFFFFF00"/>
  </sheetPr>
  <dimension ref="A1:J14"/>
  <sheetViews>
    <sheetView showGridLines="0" zoomScale="70" zoomScaleNormal="70" workbookViewId="0">
      <selection activeCell="H7" sqref="G7:H7"/>
    </sheetView>
  </sheetViews>
  <sheetFormatPr defaultColWidth="8.7265625" defaultRowHeight="10" x14ac:dyDescent="0.2"/>
  <cols>
    <col min="1" max="2" width="8.7265625" style="4"/>
    <col min="3" max="3" width="35.1796875" style="4" customWidth="1"/>
    <col min="4" max="4" width="29.26953125" style="4" customWidth="1"/>
    <col min="5" max="5" width="13.81640625" style="4" customWidth="1"/>
    <col min="6" max="6" width="14.26953125" style="4" customWidth="1"/>
    <col min="7" max="7" width="14.1796875" style="4" customWidth="1"/>
    <col min="8" max="8" width="32.54296875" style="4" customWidth="1"/>
    <col min="9" max="9" width="15.54296875" style="4" customWidth="1"/>
    <col min="10" max="10" width="12.54296875" style="4" customWidth="1"/>
    <col min="11" max="11" width="24.54296875" style="4" customWidth="1"/>
    <col min="12" max="12" width="8.7265625" style="4"/>
    <col min="13" max="13" width="16.54296875" style="4" customWidth="1"/>
    <col min="14" max="16384" width="8.7265625" style="4"/>
  </cols>
  <sheetData>
    <row r="1" spans="1:10" ht="14.5" x14ac:dyDescent="0.35">
      <c r="A1" s="74" t="s">
        <v>165</v>
      </c>
    </row>
    <row r="2" spans="1:10" ht="14" x14ac:dyDescent="0.2">
      <c r="B2" s="5"/>
      <c r="C2" s="5" t="s">
        <v>502</v>
      </c>
      <c r="D2" s="6"/>
      <c r="E2" s="6"/>
      <c r="F2" s="6"/>
      <c r="H2" s="138" t="s">
        <v>501</v>
      </c>
    </row>
    <row r="3" spans="1:10" ht="10.5" x14ac:dyDescent="0.2">
      <c r="C3" s="3" t="s">
        <v>14</v>
      </c>
      <c r="D3" s="6"/>
      <c r="E3" s="6"/>
      <c r="F3" s="6"/>
      <c r="G3" s="6"/>
      <c r="H3" s="114" t="s">
        <v>87</v>
      </c>
    </row>
    <row r="4" spans="1:10" ht="5.25" customHeight="1" x14ac:dyDescent="0.2">
      <c r="C4" s="8"/>
      <c r="D4" s="6"/>
      <c r="E4" s="6"/>
      <c r="F4" s="6"/>
    </row>
    <row r="5" spans="1:10" ht="15" customHeight="1" x14ac:dyDescent="0.2">
      <c r="B5" s="10"/>
      <c r="C5" s="15" t="s">
        <v>6</v>
      </c>
      <c r="D5" s="50" t="s">
        <v>179</v>
      </c>
      <c r="E5" s="16" t="s">
        <v>212</v>
      </c>
      <c r="F5" s="16" t="s">
        <v>213</v>
      </c>
      <c r="G5" s="127" t="s">
        <v>83</v>
      </c>
      <c r="H5" s="16" t="s">
        <v>130</v>
      </c>
    </row>
    <row r="6" spans="1:10" ht="15" customHeight="1" x14ac:dyDescent="0.2">
      <c r="B6" s="10"/>
      <c r="C6" s="116"/>
      <c r="D6" s="128" t="s">
        <v>183</v>
      </c>
      <c r="E6" s="129" t="s">
        <v>214</v>
      </c>
      <c r="F6" s="129" t="s">
        <v>215</v>
      </c>
      <c r="G6" s="131" t="s">
        <v>10</v>
      </c>
      <c r="H6" s="16"/>
    </row>
    <row r="7" spans="1:10" ht="15" customHeight="1" x14ac:dyDescent="0.2">
      <c r="B7" s="10"/>
      <c r="C7" s="139" t="s">
        <v>10</v>
      </c>
      <c r="D7" s="140">
        <f>SUM(D8:D9)</f>
        <v>10594</v>
      </c>
      <c r="E7" s="140">
        <f>SUM(E8:E9)</f>
        <v>9933</v>
      </c>
      <c r="F7" s="140">
        <f>SUM(F8:F9)</f>
        <v>14696</v>
      </c>
      <c r="G7" s="140">
        <f>SUM(D7:F7)</f>
        <v>35223</v>
      </c>
      <c r="H7" s="141" t="s">
        <v>83</v>
      </c>
    </row>
    <row r="8" spans="1:10" ht="15" customHeight="1" x14ac:dyDescent="0.2">
      <c r="B8" s="10"/>
      <c r="C8" s="142" t="s">
        <v>216</v>
      </c>
      <c r="D8" s="143">
        <v>1613</v>
      </c>
      <c r="E8" s="143">
        <v>67</v>
      </c>
      <c r="F8" s="143">
        <v>5</v>
      </c>
      <c r="G8" s="143">
        <f>SUM(D8:F8)</f>
        <v>1685</v>
      </c>
      <c r="H8" s="113" t="s">
        <v>217</v>
      </c>
      <c r="J8" s="38"/>
    </row>
    <row r="9" spans="1:10" ht="15" customHeight="1" x14ac:dyDescent="0.2">
      <c r="B9" s="10"/>
      <c r="C9" s="36" t="s">
        <v>218</v>
      </c>
      <c r="D9" s="144">
        <v>8981</v>
      </c>
      <c r="E9" s="144">
        <v>9866</v>
      </c>
      <c r="F9" s="144">
        <v>14691</v>
      </c>
      <c r="G9" s="144">
        <f>SUM(D9:F9)</f>
        <v>33538</v>
      </c>
      <c r="H9" s="112" t="s">
        <v>219</v>
      </c>
      <c r="J9" s="38"/>
    </row>
    <row r="10" spans="1:10" ht="15" customHeight="1" x14ac:dyDescent="0.2">
      <c r="B10" s="222"/>
      <c r="C10" s="220"/>
      <c r="D10" s="221"/>
      <c r="E10" s="221"/>
      <c r="F10" s="221"/>
      <c r="G10" s="221"/>
      <c r="H10" s="113"/>
      <c r="J10" s="38"/>
    </row>
    <row r="11" spans="1:10" x14ac:dyDescent="0.2">
      <c r="C11" s="4" t="s">
        <v>428</v>
      </c>
      <c r="H11" s="214" t="s">
        <v>429</v>
      </c>
    </row>
    <row r="12" spans="1:10" x14ac:dyDescent="0.2">
      <c r="C12" s="10" t="s">
        <v>176</v>
      </c>
      <c r="H12" s="45" t="s">
        <v>82</v>
      </c>
      <c r="I12" s="45"/>
    </row>
    <row r="13" spans="1:10" x14ac:dyDescent="0.2">
      <c r="D13" s="38"/>
      <c r="G13" s="65"/>
    </row>
    <row r="14" spans="1:10" ht="14.5" x14ac:dyDescent="0.35">
      <c r="B14" s="74" t="s">
        <v>426</v>
      </c>
      <c r="D14" s="74"/>
      <c r="H14" s="74" t="s">
        <v>427</v>
      </c>
      <c r="J14" s="74"/>
    </row>
  </sheetData>
  <hyperlinks>
    <hyperlink ref="A1" location="Index!A1" display="Index!" xr:uid="{FA996D5F-F9AE-4EE5-897F-29A86A238820}"/>
    <hyperlink ref="B14" location="Enquiries!A1" display="Contact us for media support and coordination." xr:uid="{66AD41D0-A959-4EE6-B023-C66AB8FFC401}"/>
    <hyperlink ref="H14" location="Enquiries!A1" display="للنشر الإعلامي يُرجى التواصل معنا للدعم والتنسيق." xr:uid="{DE617CB0-A8AA-4399-ADF3-1F393B90AA6C}"/>
  </hyperlinks>
  <pageMargins left="0.7" right="0.7" top="0.75" bottom="0.75" header="0.3" footer="0.3"/>
  <pageSetup orientation="portrait" r:id="rId1"/>
  <headerFooter>
    <oddFooter>&amp;C_x000D_&amp;1#&amp;"Aptos"&amp;11&amp;K000000 This is classified as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8235-091B-4753-B8F0-F0EDF4C6DFE1}">
  <sheetPr>
    <tabColor rgb="FFFFFF00"/>
  </sheetPr>
  <dimension ref="A1:R29"/>
  <sheetViews>
    <sheetView showGridLines="0" zoomScale="55" zoomScaleNormal="55" workbookViewId="0">
      <selection activeCell="J33" sqref="J33"/>
    </sheetView>
  </sheetViews>
  <sheetFormatPr defaultColWidth="8.7265625" defaultRowHeight="10" x14ac:dyDescent="0.2"/>
  <cols>
    <col min="1" max="1" width="12.1796875" style="4" customWidth="1"/>
    <col min="2" max="2" width="8.7265625" style="4" customWidth="1"/>
    <col min="3" max="3" width="22.26953125" style="4" customWidth="1"/>
    <col min="4" max="4" width="9.1796875" style="4" customWidth="1"/>
    <col min="5" max="5" width="12.54296875" style="4" customWidth="1"/>
    <col min="6" max="6" width="13.1796875" style="4" customWidth="1"/>
    <col min="7" max="7" width="14.26953125" style="4" customWidth="1"/>
    <col min="8" max="8" width="18.1796875" style="4" customWidth="1"/>
    <col min="9" max="9" width="17.1796875" style="4" customWidth="1"/>
    <col min="10" max="10" width="18.26953125" style="4" customWidth="1"/>
    <col min="11" max="11" width="13.54296875" style="4" customWidth="1"/>
    <col min="12" max="12" width="8.54296875" style="4" customWidth="1"/>
    <col min="13" max="13" width="13.453125" style="4" customWidth="1"/>
    <col min="14" max="14" width="17.26953125" style="4" customWidth="1"/>
    <col min="15" max="15" width="16" style="4" customWidth="1"/>
    <col min="16" max="16" width="10.54296875" style="4" customWidth="1"/>
    <col min="17" max="17" width="24.26953125" style="4" customWidth="1"/>
    <col min="18" max="16384" width="8.7265625" style="4"/>
  </cols>
  <sheetData>
    <row r="1" spans="1:18" ht="14.5" x14ac:dyDescent="0.35">
      <c r="A1" s="74" t="s">
        <v>165</v>
      </c>
    </row>
    <row r="2" spans="1:18" ht="14" x14ac:dyDescent="0.2">
      <c r="B2" s="5" t="s">
        <v>684</v>
      </c>
      <c r="E2" s="6"/>
      <c r="F2" s="6"/>
      <c r="G2" s="6"/>
      <c r="H2" s="6"/>
      <c r="I2" s="6"/>
      <c r="J2" s="6"/>
      <c r="L2" s="6"/>
      <c r="M2" s="146"/>
      <c r="Q2" s="147" t="s">
        <v>503</v>
      </c>
    </row>
    <row r="3" spans="1:18" ht="10.5" x14ac:dyDescent="0.2">
      <c r="B3" s="3"/>
      <c r="D3" s="6"/>
      <c r="E3" s="6"/>
      <c r="F3" s="6"/>
      <c r="G3" s="6"/>
      <c r="Q3" s="114"/>
    </row>
    <row r="4" spans="1:18" ht="15" customHeight="1" x14ac:dyDescent="0.2">
      <c r="A4" s="319"/>
      <c r="B4" s="321" t="s">
        <v>220</v>
      </c>
      <c r="C4" s="317" t="s">
        <v>221</v>
      </c>
      <c r="D4" s="324" t="s">
        <v>222</v>
      </c>
      <c r="E4" s="315" t="s">
        <v>223</v>
      </c>
      <c r="F4" s="317"/>
      <c r="G4" s="315" t="s">
        <v>224</v>
      </c>
      <c r="H4" s="317"/>
      <c r="I4" s="315" t="s">
        <v>225</v>
      </c>
      <c r="J4" s="317"/>
      <c r="K4" s="315" t="s">
        <v>226</v>
      </c>
      <c r="L4" s="317"/>
      <c r="M4" s="322" t="s">
        <v>227</v>
      </c>
      <c r="N4" s="323" t="s">
        <v>228</v>
      </c>
      <c r="O4" s="323" t="s">
        <v>229</v>
      </c>
      <c r="P4" s="324" t="s">
        <v>230</v>
      </c>
      <c r="Q4" s="315" t="s">
        <v>231</v>
      </c>
    </row>
    <row r="5" spans="1:18" ht="15" customHeight="1" x14ac:dyDescent="0.2">
      <c r="A5" s="319"/>
      <c r="B5" s="321"/>
      <c r="C5" s="317"/>
      <c r="D5" s="324"/>
      <c r="E5" s="231" t="s">
        <v>232</v>
      </c>
      <c r="F5" s="233" t="s">
        <v>233</v>
      </c>
      <c r="G5" s="231" t="s">
        <v>232</v>
      </c>
      <c r="H5" s="233" t="s">
        <v>233</v>
      </c>
      <c r="I5" s="231" t="s">
        <v>232</v>
      </c>
      <c r="J5" s="233" t="s">
        <v>233</v>
      </c>
      <c r="K5" s="231" t="s">
        <v>232</v>
      </c>
      <c r="L5" s="233" t="s">
        <v>233</v>
      </c>
      <c r="M5" s="322"/>
      <c r="N5" s="323"/>
      <c r="O5" s="323"/>
      <c r="P5" s="324"/>
      <c r="Q5" s="315"/>
    </row>
    <row r="6" spans="1:18" ht="15" customHeight="1" x14ac:dyDescent="0.2">
      <c r="A6" s="319"/>
      <c r="B6" s="321"/>
      <c r="C6" s="317"/>
      <c r="D6" s="324"/>
      <c r="E6" s="315" t="s">
        <v>234</v>
      </c>
      <c r="F6" s="317"/>
      <c r="G6" s="315" t="s">
        <v>235</v>
      </c>
      <c r="H6" s="317"/>
      <c r="I6" s="315" t="s">
        <v>236</v>
      </c>
      <c r="J6" s="317"/>
      <c r="K6" s="315" t="s">
        <v>237</v>
      </c>
      <c r="L6" s="317"/>
      <c r="M6" s="322"/>
      <c r="N6" s="323"/>
      <c r="O6" s="323"/>
      <c r="P6" s="324"/>
      <c r="Q6" s="315"/>
    </row>
    <row r="7" spans="1:18" ht="45" customHeight="1" x14ac:dyDescent="0.2">
      <c r="A7" s="319"/>
      <c r="B7" s="321"/>
      <c r="C7" s="317"/>
      <c r="D7" s="324"/>
      <c r="E7" s="171" t="s">
        <v>80</v>
      </c>
      <c r="F7" s="173" t="s">
        <v>238</v>
      </c>
      <c r="G7" s="287" t="s">
        <v>80</v>
      </c>
      <c r="H7" s="173" t="s">
        <v>238</v>
      </c>
      <c r="I7" s="171" t="s">
        <v>80</v>
      </c>
      <c r="J7" s="173" t="s">
        <v>238</v>
      </c>
      <c r="K7" s="171" t="s">
        <v>80</v>
      </c>
      <c r="L7" s="173" t="s">
        <v>238</v>
      </c>
      <c r="M7" s="172" t="s">
        <v>239</v>
      </c>
      <c r="N7" s="172" t="s">
        <v>240</v>
      </c>
      <c r="O7" s="172" t="s">
        <v>241</v>
      </c>
      <c r="P7" s="324"/>
      <c r="Q7" s="315"/>
    </row>
    <row r="8" spans="1:18" ht="15" customHeight="1" x14ac:dyDescent="0.25">
      <c r="B8" s="280"/>
      <c r="C8" s="281" t="s">
        <v>10</v>
      </c>
      <c r="D8" s="281"/>
      <c r="E8" s="282"/>
      <c r="F8" s="303">
        <v>0</v>
      </c>
      <c r="G8" s="283"/>
      <c r="H8" s="283">
        <f>H9+H12+H15+H19</f>
        <v>1298477.4928177276</v>
      </c>
      <c r="I8" s="283"/>
      <c r="J8" s="283">
        <f>J9+J12+J15+J19</f>
        <v>1152203.6342499999</v>
      </c>
      <c r="K8" s="283"/>
      <c r="L8" s="283"/>
      <c r="M8" s="283"/>
      <c r="N8" s="283"/>
      <c r="O8" s="283"/>
      <c r="P8" s="282"/>
      <c r="Q8" s="284" t="s">
        <v>83</v>
      </c>
      <c r="R8" s="65"/>
    </row>
    <row r="9" spans="1:18" s="28" customFormat="1" ht="15" customHeight="1" x14ac:dyDescent="0.25">
      <c r="B9" s="148"/>
      <c r="C9" s="273" t="s">
        <v>204</v>
      </c>
      <c r="D9" s="139"/>
      <c r="E9" s="150"/>
      <c r="F9" s="150">
        <v>0</v>
      </c>
      <c r="G9" s="150"/>
      <c r="H9" s="150">
        <f>SUM(H10:H11)</f>
        <v>297522.25599999999</v>
      </c>
      <c r="I9" s="274"/>
      <c r="J9" s="274">
        <f t="shared" ref="J9" si="0">SUM(J10:J11)</f>
        <v>292848.95600000001</v>
      </c>
      <c r="K9" s="274"/>
      <c r="L9" s="274"/>
      <c r="M9" s="274"/>
      <c r="N9" s="274"/>
      <c r="O9" s="274"/>
      <c r="P9" s="149"/>
      <c r="Q9" s="275" t="s">
        <v>205</v>
      </c>
      <c r="R9" s="276"/>
    </row>
    <row r="10" spans="1:18" ht="15" customHeight="1" x14ac:dyDescent="0.25">
      <c r="A10" s="62"/>
      <c r="B10" s="119"/>
      <c r="C10" s="20" t="s">
        <v>242</v>
      </c>
      <c r="D10" s="155" t="s">
        <v>243</v>
      </c>
      <c r="E10" s="156">
        <v>0</v>
      </c>
      <c r="F10" s="156">
        <v>0</v>
      </c>
      <c r="G10" s="156">
        <v>23250</v>
      </c>
      <c r="H10" s="156">
        <v>296552.05599999998</v>
      </c>
      <c r="I10" s="157">
        <v>22874</v>
      </c>
      <c r="J10" s="157">
        <v>292152.95600000001</v>
      </c>
      <c r="K10" s="157"/>
      <c r="L10" s="157">
        <v>0</v>
      </c>
      <c r="M10" s="157">
        <v>10</v>
      </c>
      <c r="N10" s="157">
        <v>37</v>
      </c>
      <c r="O10" s="157">
        <v>329</v>
      </c>
      <c r="P10" s="158" t="s">
        <v>100</v>
      </c>
      <c r="Q10" s="159" t="s">
        <v>244</v>
      </c>
      <c r="R10" s="65"/>
    </row>
    <row r="11" spans="1:18" ht="15" customHeight="1" x14ac:dyDescent="0.25">
      <c r="A11" s="62"/>
      <c r="B11" s="119"/>
      <c r="C11" s="20" t="s">
        <v>245</v>
      </c>
      <c r="D11" s="155" t="s">
        <v>243</v>
      </c>
      <c r="E11" s="156">
        <v>0</v>
      </c>
      <c r="F11" s="156">
        <v>0</v>
      </c>
      <c r="G11" s="156">
        <v>11170</v>
      </c>
      <c r="H11" s="156">
        <v>970.2</v>
      </c>
      <c r="I11" s="157">
        <v>6600</v>
      </c>
      <c r="J11" s="157">
        <v>696</v>
      </c>
      <c r="K11" s="157"/>
      <c r="L11" s="157">
        <v>0</v>
      </c>
      <c r="M11" s="157">
        <v>3000</v>
      </c>
      <c r="N11" s="157">
        <v>100</v>
      </c>
      <c r="O11" s="157">
        <v>1470</v>
      </c>
      <c r="P11" s="158" t="s">
        <v>100</v>
      </c>
      <c r="Q11" s="159" t="s">
        <v>246</v>
      </c>
      <c r="R11" s="65"/>
    </row>
    <row r="12" spans="1:18" ht="15" customHeight="1" x14ac:dyDescent="0.25">
      <c r="A12" s="62"/>
      <c r="B12" s="148"/>
      <c r="C12" s="22" t="s">
        <v>206</v>
      </c>
      <c r="D12" s="152"/>
      <c r="E12" s="150"/>
      <c r="F12" s="150">
        <v>0</v>
      </c>
      <c r="G12" s="150"/>
      <c r="H12" s="150">
        <f>SUM(H13:H14)</f>
        <v>350257.109</v>
      </c>
      <c r="I12" s="150"/>
      <c r="J12" s="150">
        <f t="shared" ref="J12" si="1">SUM(J13:J14)</f>
        <v>349422.47169999999</v>
      </c>
      <c r="K12" s="150"/>
      <c r="L12" s="150"/>
      <c r="M12" s="150"/>
      <c r="N12" s="150"/>
      <c r="O12" s="150"/>
      <c r="P12" s="154"/>
      <c r="Q12" s="160" t="s">
        <v>207</v>
      </c>
      <c r="R12" s="65"/>
    </row>
    <row r="13" spans="1:18" ht="15" customHeight="1" x14ac:dyDescent="0.2">
      <c r="A13" s="62"/>
      <c r="C13" s="37" t="s">
        <v>247</v>
      </c>
      <c r="D13" s="164" t="s">
        <v>14</v>
      </c>
      <c r="E13" s="277">
        <v>0</v>
      </c>
      <c r="F13" s="277">
        <v>0</v>
      </c>
      <c r="G13" s="277">
        <v>714447964</v>
      </c>
      <c r="H13" s="277">
        <v>347514.71899999998</v>
      </c>
      <c r="I13" s="277">
        <v>712848254</v>
      </c>
      <c r="J13" s="277">
        <v>346682.4817</v>
      </c>
      <c r="K13" s="277"/>
      <c r="L13" s="277">
        <v>0</v>
      </c>
      <c r="M13" s="277">
        <v>80000</v>
      </c>
      <c r="N13" s="277">
        <v>375342</v>
      </c>
      <c r="O13" s="277">
        <v>1144368</v>
      </c>
      <c r="P13" s="165" t="s">
        <v>87</v>
      </c>
      <c r="Q13" s="161" t="s">
        <v>248</v>
      </c>
      <c r="R13" s="65"/>
    </row>
    <row r="14" spans="1:18" ht="15" customHeight="1" x14ac:dyDescent="0.2">
      <c r="A14" s="62"/>
      <c r="C14" s="37" t="s">
        <v>245</v>
      </c>
      <c r="D14" s="164" t="s">
        <v>243</v>
      </c>
      <c r="E14" s="277">
        <v>0</v>
      </c>
      <c r="F14" s="277">
        <v>0</v>
      </c>
      <c r="G14" s="277">
        <v>47807</v>
      </c>
      <c r="H14" s="277">
        <v>2742.39</v>
      </c>
      <c r="I14" s="277">
        <v>47767</v>
      </c>
      <c r="J14" s="277">
        <v>2739.99</v>
      </c>
      <c r="K14" s="277"/>
      <c r="L14" s="277">
        <v>0</v>
      </c>
      <c r="M14" s="277">
        <v>40</v>
      </c>
      <c r="N14" s="277">
        <v>0</v>
      </c>
      <c r="O14" s="277">
        <v>0</v>
      </c>
      <c r="P14" s="165" t="s">
        <v>100</v>
      </c>
      <c r="Q14" s="161" t="s">
        <v>246</v>
      </c>
      <c r="R14" s="65"/>
    </row>
    <row r="15" spans="1:18" ht="15" customHeight="1" x14ac:dyDescent="0.25">
      <c r="A15" s="62"/>
      <c r="B15" s="148"/>
      <c r="C15" s="22" t="s">
        <v>208</v>
      </c>
      <c r="D15" s="152"/>
      <c r="E15" s="150"/>
      <c r="F15" s="150">
        <v>0</v>
      </c>
      <c r="G15" s="150"/>
      <c r="H15" s="150">
        <f t="shared" ref="H15:J15" si="2">SUM(H16:H18)</f>
        <v>210391.68659999996</v>
      </c>
      <c r="I15" s="150"/>
      <c r="J15" s="150">
        <f t="shared" si="2"/>
        <v>103717.58005</v>
      </c>
      <c r="K15" s="150"/>
      <c r="L15" s="150"/>
      <c r="M15" s="150"/>
      <c r="N15" s="150"/>
      <c r="O15" s="150"/>
      <c r="P15" s="154"/>
      <c r="Q15" s="160" t="s">
        <v>209</v>
      </c>
      <c r="R15" s="65"/>
    </row>
    <row r="16" spans="1:18" ht="15" customHeight="1" x14ac:dyDescent="0.2">
      <c r="A16" s="62"/>
      <c r="C16" s="37" t="s">
        <v>247</v>
      </c>
      <c r="D16" s="164" t="s">
        <v>14</v>
      </c>
      <c r="E16" s="278">
        <v>0</v>
      </c>
      <c r="F16" s="278">
        <v>0</v>
      </c>
      <c r="G16" s="278"/>
      <c r="H16" s="279">
        <f>SUM(H17:H18)</f>
        <v>105195.84329999999</v>
      </c>
      <c r="I16" s="277"/>
      <c r="J16" s="277"/>
      <c r="K16" s="277"/>
      <c r="L16" s="277">
        <v>0</v>
      </c>
      <c r="M16" s="277">
        <v>0</v>
      </c>
      <c r="N16" s="277">
        <v>0</v>
      </c>
      <c r="O16" s="277">
        <v>0</v>
      </c>
      <c r="P16" s="165" t="s">
        <v>87</v>
      </c>
      <c r="Q16" s="161" t="s">
        <v>248</v>
      </c>
      <c r="R16" s="65"/>
    </row>
    <row r="17" spans="1:18" ht="15" customHeight="1" x14ac:dyDescent="0.2">
      <c r="A17" s="62"/>
      <c r="C17" s="37" t="s">
        <v>249</v>
      </c>
      <c r="D17" s="164" t="s">
        <v>14</v>
      </c>
      <c r="E17" s="278">
        <v>0</v>
      </c>
      <c r="F17" s="278">
        <v>0</v>
      </c>
      <c r="G17" s="278">
        <v>64567944</v>
      </c>
      <c r="H17" s="278">
        <v>105027.04329999999</v>
      </c>
      <c r="I17" s="277">
        <v>63673144</v>
      </c>
      <c r="J17" s="277">
        <v>103655.58005</v>
      </c>
      <c r="K17" s="277"/>
      <c r="L17" s="277">
        <v>0</v>
      </c>
      <c r="M17" s="277">
        <v>10800</v>
      </c>
      <c r="N17" s="277">
        <v>0</v>
      </c>
      <c r="O17" s="277">
        <v>884000</v>
      </c>
      <c r="P17" s="165" t="s">
        <v>87</v>
      </c>
      <c r="Q17" s="159" t="s">
        <v>250</v>
      </c>
      <c r="R17" s="65"/>
    </row>
    <row r="18" spans="1:18" ht="15" customHeight="1" x14ac:dyDescent="0.2">
      <c r="A18" s="62"/>
      <c r="C18" s="37" t="s">
        <v>245</v>
      </c>
      <c r="D18" s="164" t="s">
        <v>243</v>
      </c>
      <c r="E18" s="278">
        <v>0</v>
      </c>
      <c r="F18" s="278">
        <v>0</v>
      </c>
      <c r="G18" s="278">
        <v>2630</v>
      </c>
      <c r="H18" s="278">
        <v>168.8</v>
      </c>
      <c r="I18" s="277">
        <v>850</v>
      </c>
      <c r="J18" s="277">
        <v>62</v>
      </c>
      <c r="K18" s="277"/>
      <c r="L18" s="277">
        <v>0</v>
      </c>
      <c r="M18" s="277">
        <v>1000</v>
      </c>
      <c r="N18" s="277">
        <v>0</v>
      </c>
      <c r="O18" s="277">
        <v>780</v>
      </c>
      <c r="P18" s="165" t="s">
        <v>100</v>
      </c>
      <c r="Q18" s="161" t="s">
        <v>246</v>
      </c>
      <c r="R18" s="65"/>
    </row>
    <row r="19" spans="1:18" ht="15" customHeight="1" x14ac:dyDescent="0.25">
      <c r="A19" s="62"/>
      <c r="B19" s="148"/>
      <c r="C19" s="22" t="s">
        <v>210</v>
      </c>
      <c r="D19" s="152"/>
      <c r="E19" s="150"/>
      <c r="F19" s="150">
        <v>0</v>
      </c>
      <c r="G19" s="150"/>
      <c r="H19" s="150">
        <f>SUM(H20:H22)</f>
        <v>440306.44121772773</v>
      </c>
      <c r="I19" s="150"/>
      <c r="J19" s="150">
        <f>SUM(J20:J22)</f>
        <v>406214.62649999995</v>
      </c>
      <c r="K19" s="150"/>
      <c r="L19" s="150"/>
      <c r="M19" s="150"/>
      <c r="N19" s="150"/>
      <c r="O19" s="150"/>
      <c r="P19" s="154"/>
      <c r="Q19" s="160" t="s">
        <v>211</v>
      </c>
      <c r="R19" s="65"/>
    </row>
    <row r="20" spans="1:18" s="236" customFormat="1" ht="15" customHeight="1" x14ac:dyDescent="0.2">
      <c r="A20" s="235"/>
      <c r="C20" s="164" t="s">
        <v>251</v>
      </c>
      <c r="D20" s="164" t="s">
        <v>14</v>
      </c>
      <c r="E20" s="278">
        <v>0</v>
      </c>
      <c r="F20" s="278">
        <v>0</v>
      </c>
      <c r="G20" s="224">
        <v>15428</v>
      </c>
      <c r="H20" s="224">
        <v>40605.494917727716</v>
      </c>
      <c r="I20" s="224">
        <v>4084</v>
      </c>
      <c r="J20" s="224">
        <v>10748.823</v>
      </c>
      <c r="K20" s="224"/>
      <c r="L20" s="224">
        <v>0</v>
      </c>
      <c r="M20" s="224">
        <v>0</v>
      </c>
      <c r="N20" s="224">
        <v>100</v>
      </c>
      <c r="O20" s="224">
        <v>1305</v>
      </c>
      <c r="P20" s="165" t="s">
        <v>87</v>
      </c>
      <c r="Q20" s="285" t="s">
        <v>252</v>
      </c>
      <c r="R20" s="65"/>
    </row>
    <row r="21" spans="1:18" ht="15" customHeight="1" x14ac:dyDescent="0.2">
      <c r="A21" s="62"/>
      <c r="C21" s="37" t="s">
        <v>253</v>
      </c>
      <c r="D21" s="164" t="s">
        <v>243</v>
      </c>
      <c r="E21" s="278">
        <v>0</v>
      </c>
      <c r="F21" s="278">
        <v>0</v>
      </c>
      <c r="G21" s="277">
        <v>185516.35999999996</v>
      </c>
      <c r="H21" s="277">
        <v>396047.79230000003</v>
      </c>
      <c r="I21" s="277">
        <v>184043.33899999998</v>
      </c>
      <c r="J21" s="277">
        <v>392937.1495</v>
      </c>
      <c r="K21" s="277"/>
      <c r="L21" s="277">
        <v>0</v>
      </c>
      <c r="M21" s="277">
        <v>531.98</v>
      </c>
      <c r="N21" s="277">
        <v>17.810000000000002</v>
      </c>
      <c r="O21" s="277">
        <v>923.23599999999999</v>
      </c>
      <c r="P21" s="165" t="s">
        <v>100</v>
      </c>
      <c r="Q21" s="286" t="s">
        <v>254</v>
      </c>
      <c r="R21" s="65"/>
    </row>
    <row r="22" spans="1:18" ht="15" customHeight="1" x14ac:dyDescent="0.2">
      <c r="A22" s="62"/>
      <c r="C22" s="37" t="s">
        <v>245</v>
      </c>
      <c r="D22" s="164" t="s">
        <v>243</v>
      </c>
      <c r="E22" s="278">
        <v>0</v>
      </c>
      <c r="F22" s="278">
        <v>0</v>
      </c>
      <c r="G22" s="277">
        <v>69917.08</v>
      </c>
      <c r="H22" s="277">
        <v>3653.154</v>
      </c>
      <c r="I22" s="277">
        <v>47527.08</v>
      </c>
      <c r="J22" s="277">
        <v>2528.654</v>
      </c>
      <c r="K22" s="277"/>
      <c r="L22" s="277">
        <v>0</v>
      </c>
      <c r="M22" s="277">
        <v>22390</v>
      </c>
      <c r="N22" s="277">
        <v>0</v>
      </c>
      <c r="O22" s="277">
        <v>0</v>
      </c>
      <c r="P22" s="165" t="s">
        <v>100</v>
      </c>
      <c r="Q22" s="285" t="s">
        <v>246</v>
      </c>
      <c r="R22" s="65"/>
    </row>
    <row r="23" spans="1:18" x14ac:dyDescent="0.2">
      <c r="B23" s="10"/>
      <c r="C23" s="10"/>
      <c r="Q23" s="45"/>
    </row>
    <row r="24" spans="1:18" x14ac:dyDescent="0.2">
      <c r="B24" s="4" t="s">
        <v>428</v>
      </c>
      <c r="Q24" s="214" t="s">
        <v>429</v>
      </c>
    </row>
    <row r="25" spans="1:18" x14ac:dyDescent="0.2">
      <c r="B25" s="10" t="s">
        <v>176</v>
      </c>
      <c r="C25" s="10"/>
      <c r="H25" s="145"/>
      <c r="M25" s="62"/>
      <c r="Q25" s="45" t="s">
        <v>82</v>
      </c>
    </row>
    <row r="26" spans="1:18" x14ac:dyDescent="0.2">
      <c r="C26" s="166"/>
      <c r="D26" s="166"/>
      <c r="E26" s="166"/>
      <c r="F26" s="166"/>
      <c r="G26" s="166"/>
      <c r="H26" s="167"/>
      <c r="I26" s="167"/>
      <c r="J26" s="167"/>
      <c r="K26" s="168"/>
      <c r="L26" s="168"/>
    </row>
    <row r="27" spans="1:18" ht="14.5" x14ac:dyDescent="0.35">
      <c r="B27" s="74" t="s">
        <v>426</v>
      </c>
      <c r="D27" s="74"/>
      <c r="J27" s="74"/>
      <c r="Q27" s="74" t="s">
        <v>427</v>
      </c>
    </row>
    <row r="28" spans="1:18" ht="10.5" x14ac:dyDescent="0.25">
      <c r="H28" s="163"/>
    </row>
    <row r="29" spans="1:18" ht="10.5" x14ac:dyDescent="0.25">
      <c r="H29" s="163"/>
    </row>
  </sheetData>
  <mergeCells count="17">
    <mergeCell ref="A4:A7"/>
    <mergeCell ref="D4:D7"/>
    <mergeCell ref="E4:F4"/>
    <mergeCell ref="G4:H4"/>
    <mergeCell ref="I4:J4"/>
    <mergeCell ref="E6:F6"/>
    <mergeCell ref="G6:H6"/>
    <mergeCell ref="I6:J6"/>
    <mergeCell ref="K4:L4"/>
    <mergeCell ref="Q4:Q7"/>
    <mergeCell ref="C4:C7"/>
    <mergeCell ref="B4:B7"/>
    <mergeCell ref="M4:M6"/>
    <mergeCell ref="N4:N6"/>
    <mergeCell ref="O4:O6"/>
    <mergeCell ref="P4:P7"/>
    <mergeCell ref="K6:L6"/>
  </mergeCells>
  <hyperlinks>
    <hyperlink ref="A1" location="Index!A1" display="Index!" xr:uid="{8E094DE5-9F25-4071-BAAF-7ADCAC865F1A}"/>
    <hyperlink ref="B27" location="Enquiries!A1" display="Contact us for media support and coordination." xr:uid="{642C331D-9F14-4E69-AE6A-E896549C5933}"/>
    <hyperlink ref="Q27" location="Enquiries!A1" display="للنشر الإعلامي يُرجى التواصل معنا للدعم والتنسيق." xr:uid="{3F683347-3C8E-42F4-B487-8E2A7F2723C4}"/>
  </hyperlinks>
  <pageMargins left="0.7" right="0.7" top="0.75" bottom="0.75" header="0.3" footer="0.3"/>
  <pageSetup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sheetPr>
    <tabColor rgb="FF00B050"/>
  </sheetPr>
  <dimension ref="A1:J14"/>
  <sheetViews>
    <sheetView showGridLines="0" workbookViewId="0">
      <selection activeCell="F19" sqref="F19"/>
    </sheetView>
  </sheetViews>
  <sheetFormatPr defaultColWidth="8.7265625" defaultRowHeight="10" x14ac:dyDescent="0.2"/>
  <cols>
    <col min="1" max="1" width="7.7265625" style="4" customWidth="1"/>
    <col min="2" max="2" width="36.453125" style="4" customWidth="1"/>
    <col min="3" max="3" width="11.81640625" style="4" customWidth="1"/>
    <col min="4" max="4" width="15.26953125" style="4" customWidth="1"/>
    <col min="5" max="5" width="15.453125" style="4" customWidth="1"/>
    <col min="6" max="6" width="13.453125" style="4" customWidth="1"/>
    <col min="7" max="7" width="11.81640625" style="4" customWidth="1"/>
    <col min="8" max="8" width="34.26953125" style="4" customWidth="1"/>
    <col min="9" max="9" width="8.54296875" style="4" bestFit="1" customWidth="1"/>
    <col min="10" max="10" width="10.54296875" style="4" bestFit="1" customWidth="1"/>
    <col min="11" max="16384" width="8.7265625" style="4"/>
  </cols>
  <sheetData>
    <row r="1" spans="1:10" ht="14.5" x14ac:dyDescent="0.35">
      <c r="A1" s="104" t="s">
        <v>164</v>
      </c>
    </row>
    <row r="2" spans="1:10" ht="14" x14ac:dyDescent="0.2">
      <c r="B2" s="5" t="s">
        <v>435</v>
      </c>
      <c r="C2" s="6"/>
      <c r="D2" s="6"/>
      <c r="E2" s="6"/>
      <c r="F2" s="6"/>
      <c r="G2" s="6"/>
      <c r="H2" s="47" t="s">
        <v>434</v>
      </c>
    </row>
    <row r="3" spans="1:10" ht="10.5" x14ac:dyDescent="0.2">
      <c r="B3" s="3" t="s">
        <v>14</v>
      </c>
      <c r="C3" s="6"/>
      <c r="D3" s="6"/>
      <c r="E3" s="6"/>
      <c r="F3" s="6"/>
      <c r="G3" s="6"/>
      <c r="H3" s="48" t="s">
        <v>87</v>
      </c>
    </row>
    <row r="4" spans="1:10" ht="5.15" customHeight="1" x14ac:dyDescent="0.2">
      <c r="B4" s="8"/>
      <c r="C4" s="6"/>
      <c r="D4" s="6"/>
      <c r="E4" s="6"/>
      <c r="F4" s="6"/>
      <c r="G4" s="6"/>
    </row>
    <row r="5" spans="1:10" ht="17.5" customHeight="1" x14ac:dyDescent="0.2">
      <c r="B5" s="15" t="s">
        <v>129</v>
      </c>
      <c r="C5" s="87" t="s">
        <v>110</v>
      </c>
      <c r="D5" s="88" t="s">
        <v>111</v>
      </c>
      <c r="E5" s="88" t="s">
        <v>112</v>
      </c>
      <c r="F5" s="252" t="s">
        <v>113</v>
      </c>
      <c r="G5" s="106" t="s">
        <v>83</v>
      </c>
      <c r="H5" s="16" t="s">
        <v>128</v>
      </c>
      <c r="I5" s="7"/>
    </row>
    <row r="6" spans="1:10" ht="21" x14ac:dyDescent="0.2">
      <c r="B6" s="17"/>
      <c r="C6" s="71" t="s">
        <v>124</v>
      </c>
      <c r="D6" s="72" t="s">
        <v>125</v>
      </c>
      <c r="E6" s="72" t="s">
        <v>126</v>
      </c>
      <c r="F6" s="70" t="s">
        <v>123</v>
      </c>
      <c r="G6" s="101" t="s">
        <v>10</v>
      </c>
      <c r="H6" s="16"/>
      <c r="I6" s="7"/>
    </row>
    <row r="7" spans="1:10" ht="13.9" customHeight="1" x14ac:dyDescent="0.2">
      <c r="A7" s="39"/>
      <c r="B7" s="39" t="s">
        <v>10</v>
      </c>
      <c r="C7" s="75">
        <f>SUM(C8:C10)</f>
        <v>8736.0944640534926</v>
      </c>
      <c r="D7" s="75">
        <f>SUM(D8:D10)</f>
        <v>15982.369042889386</v>
      </c>
      <c r="E7" s="75">
        <f>SUM(E8:E10)</f>
        <v>368.53062944171569</v>
      </c>
      <c r="F7" s="75">
        <f>SUM(F8:F10)</f>
        <v>476.00586361540797</v>
      </c>
      <c r="G7" s="75">
        <f>SUM(C7:F7)</f>
        <v>25563</v>
      </c>
      <c r="H7" s="49" t="s">
        <v>83</v>
      </c>
      <c r="I7" s="7"/>
    </row>
    <row r="8" spans="1:10" ht="13.9" customHeight="1" x14ac:dyDescent="0.2">
      <c r="A8" s="37"/>
      <c r="B8" s="21" t="s">
        <v>34</v>
      </c>
      <c r="C8" s="228">
        <v>2110.5612120901947</v>
      </c>
      <c r="D8" s="228">
        <v>2064.3395921993492</v>
      </c>
      <c r="E8" s="228">
        <v>30.65951742627346</v>
      </c>
      <c r="F8" s="228">
        <v>20.439678284182307</v>
      </c>
      <c r="G8" s="102">
        <f>SUM(C8:F8)</f>
        <v>4226</v>
      </c>
      <c r="H8" s="77" t="s">
        <v>84</v>
      </c>
    </row>
    <row r="9" spans="1:10" ht="13.9" customHeight="1" x14ac:dyDescent="0.2">
      <c r="A9" s="37"/>
      <c r="B9" s="37" t="s">
        <v>35</v>
      </c>
      <c r="C9" s="229">
        <v>1294.2311274260453</v>
      </c>
      <c r="D9" s="229">
        <v>10396.905905971042</v>
      </c>
      <c r="E9" s="229">
        <v>272.61759325461765</v>
      </c>
      <c r="F9" s="229">
        <v>393.24537334829796</v>
      </c>
      <c r="G9" s="75">
        <f>SUM(C9:F9)</f>
        <v>12357.000000000002</v>
      </c>
      <c r="H9" s="79" t="s">
        <v>85</v>
      </c>
      <c r="I9" s="7"/>
    </row>
    <row r="10" spans="1:10" s="1" customFormat="1" ht="13.9" customHeight="1" x14ac:dyDescent="0.2">
      <c r="A10" s="37"/>
      <c r="B10" s="21" t="s">
        <v>36</v>
      </c>
      <c r="C10" s="228">
        <v>5331.3021245372529</v>
      </c>
      <c r="D10" s="228">
        <v>3521.1235447189952</v>
      </c>
      <c r="E10" s="228">
        <v>65.253518760824591</v>
      </c>
      <c r="F10" s="228">
        <v>62.320811982927665</v>
      </c>
      <c r="G10" s="102">
        <f>SUM(C10:F10)</f>
        <v>8980</v>
      </c>
      <c r="H10" s="77" t="s">
        <v>86</v>
      </c>
    </row>
    <row r="11" spans="1:10" x14ac:dyDescent="0.2">
      <c r="B11" s="23"/>
      <c r="C11" s="1"/>
      <c r="D11" s="1"/>
      <c r="E11" s="1"/>
      <c r="F11" s="1"/>
      <c r="G11" s="1"/>
      <c r="H11" s="1"/>
    </row>
    <row r="12" spans="1:10" x14ac:dyDescent="0.2">
      <c r="B12" s="10" t="s">
        <v>50</v>
      </c>
      <c r="H12" s="45" t="s">
        <v>82</v>
      </c>
    </row>
    <row r="14" spans="1:10" ht="14.5" x14ac:dyDescent="0.35">
      <c r="B14" s="74" t="s">
        <v>426</v>
      </c>
      <c r="D14" s="74"/>
      <c r="H14" s="74" t="s">
        <v>427</v>
      </c>
      <c r="J14" s="74"/>
    </row>
  </sheetData>
  <hyperlinks>
    <hyperlink ref="A1" location="Index!A1" display="Index!A1" xr:uid="{F2D888A4-D368-4EC4-8DB2-5B5A5E78FA37}"/>
    <hyperlink ref="B14" location="Enquiries!A1" display="Contact us for media support and coordination." xr:uid="{978CC851-14F4-4A78-A9C3-1D2BB8B6CEC5}"/>
    <hyperlink ref="H14" location="Enquiries!A1" display="للنشر الإعلامي يُرجى التواصل معنا للدعم والتنسيق." xr:uid="{8D3AC5B5-1914-481C-B7DC-06284223C4FF}"/>
  </hyperlinks>
  <pageMargins left="0.7" right="0.7" top="0.75" bottom="0.75" header="0.3" footer="0.3"/>
  <pageSetup orientation="portrait" r:id="rId1"/>
  <headerFooter>
    <oddFooter>&amp;C_x000D_&amp;1#&amp;"Aptos"&amp;11&amp;K000000 This is classified as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4C24-6086-4DB2-8ECF-3C18DB7901E0}">
  <sheetPr>
    <tabColor rgb="FFFFFF00"/>
  </sheetPr>
  <dimension ref="A1:M15"/>
  <sheetViews>
    <sheetView showGridLines="0" zoomScale="85" zoomScaleNormal="85" workbookViewId="0">
      <selection activeCell="F27" sqref="F27"/>
    </sheetView>
  </sheetViews>
  <sheetFormatPr defaultColWidth="8.7265625" defaultRowHeight="10" x14ac:dyDescent="0.2"/>
  <cols>
    <col min="1" max="1" width="8.7265625" style="4"/>
    <col min="2" max="2" width="42.81640625" style="4" customWidth="1"/>
    <col min="3" max="3" width="13.7265625" style="4" customWidth="1"/>
    <col min="4" max="4" width="15.7265625" style="4" customWidth="1"/>
    <col min="5" max="5" width="15.81640625" style="4" customWidth="1"/>
    <col min="6" max="6" width="12.26953125" style="4" customWidth="1"/>
    <col min="7" max="7" width="18.1796875" style="4" customWidth="1"/>
    <col min="8" max="8" width="57.81640625" style="4" customWidth="1"/>
    <col min="9" max="16384" width="8.7265625" style="4"/>
  </cols>
  <sheetData>
    <row r="1" spans="1:13" ht="14.5" x14ac:dyDescent="0.35">
      <c r="A1" s="74" t="s">
        <v>165</v>
      </c>
    </row>
    <row r="2" spans="1:13" ht="14" x14ac:dyDescent="0.2">
      <c r="B2" s="5" t="s">
        <v>505</v>
      </c>
      <c r="C2" s="6"/>
      <c r="D2" s="6"/>
      <c r="E2" s="6"/>
      <c r="F2" s="6"/>
      <c r="G2" s="6"/>
      <c r="H2" s="147" t="s">
        <v>504</v>
      </c>
    </row>
    <row r="3" spans="1:13" ht="10.5" x14ac:dyDescent="0.2">
      <c r="B3" s="3" t="s">
        <v>47</v>
      </c>
      <c r="C3" s="6"/>
      <c r="D3" s="6"/>
      <c r="E3" s="6"/>
      <c r="F3" s="6"/>
      <c r="G3" s="6"/>
      <c r="H3" s="4" t="s">
        <v>101</v>
      </c>
    </row>
    <row r="4" spans="1:13" ht="10.5" x14ac:dyDescent="0.2">
      <c r="B4" s="8"/>
      <c r="C4" s="6"/>
      <c r="D4" s="6"/>
      <c r="E4" s="6"/>
      <c r="F4" s="6"/>
      <c r="G4" s="6"/>
    </row>
    <row r="5" spans="1:13" ht="15" customHeight="1" x14ac:dyDescent="0.2">
      <c r="B5" s="15" t="s">
        <v>6</v>
      </c>
      <c r="C5" s="169" t="s">
        <v>205</v>
      </c>
      <c r="D5" s="170" t="s">
        <v>207</v>
      </c>
      <c r="E5" s="170" t="s">
        <v>209</v>
      </c>
      <c r="F5" s="170" t="s">
        <v>211</v>
      </c>
      <c r="G5" s="127" t="s">
        <v>83</v>
      </c>
      <c r="H5" s="50" t="s">
        <v>130</v>
      </c>
    </row>
    <row r="6" spans="1:13" ht="15" customHeight="1" x14ac:dyDescent="0.2">
      <c r="B6" s="17"/>
      <c r="C6" s="171" t="s">
        <v>204</v>
      </c>
      <c r="D6" s="172" t="s">
        <v>206</v>
      </c>
      <c r="E6" s="172" t="s">
        <v>208</v>
      </c>
      <c r="F6" s="173" t="s">
        <v>210</v>
      </c>
      <c r="G6" s="118" t="s">
        <v>10</v>
      </c>
      <c r="H6" s="50"/>
    </row>
    <row r="7" spans="1:13" s="28" customFormat="1" ht="15" customHeight="1" x14ac:dyDescent="0.25">
      <c r="B7" s="174" t="s">
        <v>10</v>
      </c>
      <c r="C7" s="163">
        <f>SUM(C8:C10)</f>
        <v>18672.011000000002</v>
      </c>
      <c r="D7" s="163">
        <f>SUM(D8:D10)</f>
        <v>43646.766000000003</v>
      </c>
      <c r="E7" s="163">
        <f>SUM(E8:E10)</f>
        <v>8099.9070000000002</v>
      </c>
      <c r="F7" s="163">
        <f>SUM(F8:F10)</f>
        <v>30153.286050000002</v>
      </c>
      <c r="G7" s="163">
        <f>SUM(C7:F7)</f>
        <v>100571.97005</v>
      </c>
      <c r="H7" s="175" t="s">
        <v>83</v>
      </c>
    </row>
    <row r="8" spans="1:13" ht="15" customHeight="1" x14ac:dyDescent="0.2">
      <c r="B8" s="120" t="s">
        <v>255</v>
      </c>
      <c r="C8" s="153">
        <v>17736.774000000001</v>
      </c>
      <c r="D8" s="153">
        <v>34536.124000000003</v>
      </c>
      <c r="E8" s="153">
        <v>6695.1850000000004</v>
      </c>
      <c r="F8" s="234">
        <v>28280.964</v>
      </c>
      <c r="G8" s="162">
        <f>SUM(C8:F8)</f>
        <v>87249.046999999991</v>
      </c>
      <c r="H8" s="112" t="s">
        <v>256</v>
      </c>
    </row>
    <row r="9" spans="1:13" ht="15" customHeight="1" x14ac:dyDescent="0.2">
      <c r="B9" s="121" t="s">
        <v>257</v>
      </c>
      <c r="C9" s="157">
        <v>901.85500000000002</v>
      </c>
      <c r="D9" s="157">
        <v>5708.5010000000002</v>
      </c>
      <c r="E9" s="157">
        <v>1391.6420000000001</v>
      </c>
      <c r="F9" s="157">
        <v>917.53205000000003</v>
      </c>
      <c r="G9" s="157">
        <f>SUM(C9:F9)</f>
        <v>8919.5300499999994</v>
      </c>
      <c r="H9" s="113" t="s">
        <v>258</v>
      </c>
    </row>
    <row r="10" spans="1:13" ht="15" customHeight="1" x14ac:dyDescent="0.2">
      <c r="B10" s="120" t="s">
        <v>259</v>
      </c>
      <c r="C10" s="153">
        <v>33.381999999999998</v>
      </c>
      <c r="D10" s="153">
        <v>3402.1410000000001</v>
      </c>
      <c r="E10" s="153">
        <v>13.08</v>
      </c>
      <c r="F10" s="153">
        <v>954.79</v>
      </c>
      <c r="G10" s="162">
        <f>SUM(C10:F10)</f>
        <v>4403.393</v>
      </c>
      <c r="H10" s="112" t="s">
        <v>260</v>
      </c>
    </row>
    <row r="11" spans="1:13" x14ac:dyDescent="0.2">
      <c r="H11" s="45"/>
    </row>
    <row r="12" spans="1:13" x14ac:dyDescent="0.2">
      <c r="B12" s="4" t="s">
        <v>428</v>
      </c>
      <c r="H12" s="214" t="s">
        <v>429</v>
      </c>
    </row>
    <row r="13" spans="1:13" x14ac:dyDescent="0.2">
      <c r="B13" s="10" t="s">
        <v>176</v>
      </c>
      <c r="H13" s="45" t="s">
        <v>82</v>
      </c>
      <c r="M13" s="62"/>
    </row>
    <row r="15" spans="1:13" ht="14.5" x14ac:dyDescent="0.35">
      <c r="B15" s="74" t="s">
        <v>426</v>
      </c>
      <c r="D15" s="74"/>
      <c r="H15" s="74" t="s">
        <v>427</v>
      </c>
      <c r="J15" s="74"/>
    </row>
  </sheetData>
  <hyperlinks>
    <hyperlink ref="A1" location="Index!A1" display="Index!" xr:uid="{8CB4C4EE-1596-4BEB-9416-1913A117E89E}"/>
    <hyperlink ref="B15" location="Enquiries!A1" display="Contact us for media support and coordination." xr:uid="{FF37C966-4AAF-4E61-AF78-5E3076923733}"/>
    <hyperlink ref="H15" location="Enquiries!A1" display="للنشر الإعلامي يُرجى التواصل معنا للدعم والتنسيق." xr:uid="{78D924E0-58D8-47E7-A260-C82570B3E3D1}"/>
  </hyperlinks>
  <pageMargins left="0.7" right="0.7" top="0.75" bottom="0.75" header="0.3" footer="0.3"/>
  <pageSetup orientation="portrait" r:id="rId1"/>
  <headerFooter>
    <oddFooter>&amp;C_x000D_&amp;1#&amp;"Aptos"&amp;11&amp;K000000 This is classified as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0D5AC-AC5B-47D2-8298-7981F68855D1}">
  <sheetPr>
    <tabColor rgb="FFFFFF00"/>
  </sheetPr>
  <dimension ref="A1:Q91"/>
  <sheetViews>
    <sheetView showGridLines="0" zoomScale="70" zoomScaleNormal="70" workbookViewId="0">
      <pane xSplit="1" ySplit="8" topLeftCell="B9" activePane="bottomRight" state="frozen"/>
      <selection activeCell="E26" sqref="E26"/>
      <selection pane="topRight" activeCell="E26" sqref="E26"/>
      <selection pane="bottomLeft" activeCell="E26" sqref="E26"/>
      <selection pane="bottomRight" activeCell="J28" sqref="J28"/>
    </sheetView>
  </sheetViews>
  <sheetFormatPr defaultColWidth="8.7265625" defaultRowHeight="10" x14ac:dyDescent="0.2"/>
  <cols>
    <col min="1" max="1" width="8.7265625" style="4"/>
    <col min="2" max="2" width="26.1796875" style="4" customWidth="1"/>
    <col min="3" max="3" width="10.7265625" style="4" customWidth="1"/>
    <col min="4" max="8" width="15.453125" style="4" customWidth="1"/>
    <col min="9" max="9" width="13.81640625" style="4" customWidth="1"/>
    <col min="10" max="10" width="12.1796875" style="4" customWidth="1"/>
    <col min="11" max="11" width="15.81640625" style="4" customWidth="1"/>
    <col min="12" max="12" width="14.81640625" style="48" customWidth="1"/>
    <col min="13" max="13" width="28.7265625" style="4" customWidth="1"/>
    <col min="14" max="14" width="8.7265625" style="4"/>
    <col min="15" max="15" width="13.81640625" style="4" customWidth="1"/>
    <col min="16" max="16" width="74.81640625" style="4" customWidth="1"/>
    <col min="17" max="17" width="33.26953125" style="4" customWidth="1"/>
    <col min="18" max="16384" width="8.7265625" style="4"/>
  </cols>
  <sheetData>
    <row r="1" spans="1:15" ht="14.5" x14ac:dyDescent="0.35">
      <c r="A1" s="74" t="s">
        <v>165</v>
      </c>
      <c r="D1" s="62"/>
      <c r="E1" s="62"/>
      <c r="F1" s="62"/>
      <c r="G1" s="62"/>
      <c r="H1" s="62"/>
      <c r="I1" s="62"/>
      <c r="J1" s="62"/>
      <c r="K1" s="62"/>
    </row>
    <row r="2" spans="1:15" ht="14" x14ac:dyDescent="0.2">
      <c r="B2" s="5" t="s">
        <v>506</v>
      </c>
      <c r="D2" s="6"/>
      <c r="E2" s="6"/>
      <c r="F2" s="6"/>
      <c r="G2" s="6"/>
      <c r="H2" s="6"/>
      <c r="I2" s="6"/>
      <c r="J2" s="6"/>
      <c r="K2" s="6"/>
      <c r="M2" s="147" t="s">
        <v>507</v>
      </c>
    </row>
    <row r="3" spans="1:15" ht="10.5" x14ac:dyDescent="0.2">
      <c r="D3" s="6"/>
      <c r="E3" s="6"/>
      <c r="F3" s="6"/>
      <c r="G3" s="6"/>
      <c r="H3" s="6"/>
      <c r="I3" s="6"/>
      <c r="J3" s="6"/>
      <c r="K3" s="6"/>
    </row>
    <row r="4" spans="1:15" ht="10.5" x14ac:dyDescent="0.2">
      <c r="B4" s="8"/>
      <c r="C4" s="8"/>
      <c r="D4" s="6"/>
      <c r="E4" s="6"/>
      <c r="F4" s="6"/>
      <c r="G4" s="6"/>
      <c r="H4" s="6"/>
      <c r="I4" s="6"/>
      <c r="J4" s="6"/>
      <c r="K4" s="6"/>
      <c r="L4" s="176"/>
    </row>
    <row r="5" spans="1:15" ht="15" customHeight="1" x14ac:dyDescent="0.2">
      <c r="B5" s="15"/>
      <c r="C5" s="325" t="s">
        <v>222</v>
      </c>
      <c r="D5" s="315" t="s">
        <v>261</v>
      </c>
      <c r="E5" s="317"/>
      <c r="F5" s="315" t="s">
        <v>262</v>
      </c>
      <c r="G5" s="317"/>
      <c r="H5" s="315" t="s">
        <v>226</v>
      </c>
      <c r="I5" s="317"/>
      <c r="J5" s="315" t="s">
        <v>263</v>
      </c>
      <c r="K5" s="317"/>
      <c r="L5" s="326" t="s">
        <v>230</v>
      </c>
      <c r="M5" s="50"/>
    </row>
    <row r="6" spans="1:15" ht="15" customHeight="1" x14ac:dyDescent="0.2">
      <c r="B6" s="17"/>
      <c r="C6" s="325"/>
      <c r="D6" s="50" t="s">
        <v>232</v>
      </c>
      <c r="E6" s="51" t="s">
        <v>233</v>
      </c>
      <c r="F6" s="50" t="s">
        <v>232</v>
      </c>
      <c r="G6" s="51" t="s">
        <v>233</v>
      </c>
      <c r="H6" s="50" t="s">
        <v>232</v>
      </c>
      <c r="I6" s="51" t="s">
        <v>233</v>
      </c>
      <c r="J6" s="50" t="s">
        <v>232</v>
      </c>
      <c r="K6" s="51" t="s">
        <v>233</v>
      </c>
      <c r="L6" s="326"/>
      <c r="M6" s="50"/>
    </row>
    <row r="7" spans="1:15" ht="15" customHeight="1" x14ac:dyDescent="0.2">
      <c r="B7" s="15" t="s">
        <v>221</v>
      </c>
      <c r="C7" s="325"/>
      <c r="D7" s="315" t="s">
        <v>264</v>
      </c>
      <c r="E7" s="317"/>
      <c r="F7" s="315" t="s">
        <v>265</v>
      </c>
      <c r="G7" s="317"/>
      <c r="H7" s="315" t="s">
        <v>237</v>
      </c>
      <c r="I7" s="317"/>
      <c r="J7" s="315" t="s">
        <v>266</v>
      </c>
      <c r="K7" s="317"/>
      <c r="L7" s="326"/>
      <c r="M7" s="50" t="s">
        <v>267</v>
      </c>
    </row>
    <row r="8" spans="1:15" ht="31.5" customHeight="1" x14ac:dyDescent="0.2">
      <c r="B8" s="17"/>
      <c r="C8" s="325"/>
      <c r="D8" s="132" t="s">
        <v>80</v>
      </c>
      <c r="E8" s="118" t="s">
        <v>238</v>
      </c>
      <c r="F8" s="132" t="s">
        <v>80</v>
      </c>
      <c r="G8" s="118" t="s">
        <v>238</v>
      </c>
      <c r="H8" s="132" t="s">
        <v>80</v>
      </c>
      <c r="I8" s="118" t="s">
        <v>238</v>
      </c>
      <c r="J8" s="132" t="s">
        <v>80</v>
      </c>
      <c r="K8" s="118" t="s">
        <v>238</v>
      </c>
      <c r="L8" s="326"/>
      <c r="M8" s="50"/>
    </row>
    <row r="9" spans="1:15" s="28" customFormat="1" ht="15" customHeight="1" x14ac:dyDescent="0.25">
      <c r="B9" s="139" t="s">
        <v>204</v>
      </c>
      <c r="C9" s="139"/>
      <c r="D9" s="216"/>
      <c r="E9" s="216">
        <f>SUM(E10:E27)</f>
        <v>0</v>
      </c>
      <c r="F9" s="216"/>
      <c r="G9" s="216">
        <f>SUM(G10:G27)</f>
        <v>202376.57815999998</v>
      </c>
      <c r="H9" s="216"/>
      <c r="I9" s="216">
        <f>SUM(I10:I27)</f>
        <v>0</v>
      </c>
      <c r="J9" s="216"/>
      <c r="K9" s="216">
        <f>SUM(K10:K27)</f>
        <v>202376.57815999998</v>
      </c>
      <c r="L9" s="149"/>
      <c r="M9" s="141" t="s">
        <v>205</v>
      </c>
      <c r="N9" s="257"/>
      <c r="O9" s="257"/>
    </row>
    <row r="10" spans="1:15" ht="15" customHeight="1" x14ac:dyDescent="0.25">
      <c r="B10" s="142" t="s">
        <v>268</v>
      </c>
      <c r="C10" s="142" t="s">
        <v>127</v>
      </c>
      <c r="D10" s="217">
        <v>0</v>
      </c>
      <c r="E10" s="217">
        <v>0</v>
      </c>
      <c r="F10" s="217">
        <v>69323.87</v>
      </c>
      <c r="G10" s="217">
        <v>105501.03565999999</v>
      </c>
      <c r="H10" s="217">
        <v>0</v>
      </c>
      <c r="I10" s="217">
        <v>0</v>
      </c>
      <c r="J10" s="217">
        <v>69323.87</v>
      </c>
      <c r="K10" s="217">
        <v>105501.03565999999</v>
      </c>
      <c r="L10" s="158" t="s">
        <v>100</v>
      </c>
      <c r="M10" s="113" t="s">
        <v>313</v>
      </c>
      <c r="N10" s="257"/>
      <c r="O10" s="257"/>
    </row>
    <row r="11" spans="1:15" ht="15" customHeight="1" x14ac:dyDescent="0.25">
      <c r="B11" s="36" t="s">
        <v>277</v>
      </c>
      <c r="C11" s="36" t="s">
        <v>314</v>
      </c>
      <c r="D11" s="218">
        <v>0</v>
      </c>
      <c r="E11" s="218">
        <v>0</v>
      </c>
      <c r="F11" s="218">
        <v>27288142</v>
      </c>
      <c r="G11" s="218">
        <v>59226.77</v>
      </c>
      <c r="H11" s="218">
        <v>0</v>
      </c>
      <c r="I11" s="218">
        <v>0</v>
      </c>
      <c r="J11" s="218">
        <v>27288142</v>
      </c>
      <c r="K11" s="218">
        <v>59226.77</v>
      </c>
      <c r="L11" s="154" t="s">
        <v>87</v>
      </c>
      <c r="M11" s="112" t="s">
        <v>278</v>
      </c>
      <c r="N11" s="257"/>
      <c r="O11" s="257"/>
    </row>
    <row r="12" spans="1:15" ht="15" customHeight="1" x14ac:dyDescent="0.25">
      <c r="B12" s="142" t="s">
        <v>279</v>
      </c>
      <c r="C12" s="142" t="s">
        <v>74</v>
      </c>
      <c r="D12" s="217">
        <v>0</v>
      </c>
      <c r="E12" s="217">
        <v>0</v>
      </c>
      <c r="F12" s="217">
        <v>0</v>
      </c>
      <c r="G12" s="217">
        <v>749.57500000000005</v>
      </c>
      <c r="H12" s="217">
        <v>0</v>
      </c>
      <c r="I12" s="217">
        <v>0</v>
      </c>
      <c r="J12" s="217">
        <v>0</v>
      </c>
      <c r="K12" s="217">
        <v>749.57500000000005</v>
      </c>
      <c r="L12" s="158" t="s">
        <v>275</v>
      </c>
      <c r="M12" s="113" t="s">
        <v>280</v>
      </c>
      <c r="N12" s="257"/>
      <c r="O12" s="257"/>
    </row>
    <row r="13" spans="1:15" ht="15" customHeight="1" x14ac:dyDescent="0.25">
      <c r="B13" s="36" t="s">
        <v>281</v>
      </c>
      <c r="C13" s="36" t="s">
        <v>283</v>
      </c>
      <c r="D13" s="218">
        <v>0</v>
      </c>
      <c r="E13" s="218">
        <v>0</v>
      </c>
      <c r="F13" s="218">
        <v>0</v>
      </c>
      <c r="G13" s="218">
        <v>0</v>
      </c>
      <c r="H13" s="218">
        <v>0</v>
      </c>
      <c r="I13" s="218">
        <v>0</v>
      </c>
      <c r="J13" s="218">
        <v>0</v>
      </c>
      <c r="K13" s="218">
        <v>0</v>
      </c>
      <c r="L13" s="154" t="s">
        <v>284</v>
      </c>
      <c r="M13" s="112" t="s">
        <v>282</v>
      </c>
      <c r="N13" s="257"/>
      <c r="O13" s="257"/>
    </row>
    <row r="14" spans="1:15" ht="15" customHeight="1" x14ac:dyDescent="0.25">
      <c r="B14" s="142" t="s">
        <v>286</v>
      </c>
      <c r="C14" s="142" t="s">
        <v>74</v>
      </c>
      <c r="D14" s="217">
        <v>0</v>
      </c>
      <c r="E14" s="217">
        <v>0</v>
      </c>
      <c r="F14" s="217">
        <v>0</v>
      </c>
      <c r="G14" s="217">
        <v>1376.0719999999999</v>
      </c>
      <c r="H14" s="217">
        <v>0</v>
      </c>
      <c r="I14" s="217">
        <v>0</v>
      </c>
      <c r="J14" s="217">
        <v>0</v>
      </c>
      <c r="K14" s="217">
        <v>1376.0719999999999</v>
      </c>
      <c r="L14" s="158" t="s">
        <v>275</v>
      </c>
      <c r="M14" s="113" t="s">
        <v>287</v>
      </c>
      <c r="N14" s="257"/>
      <c r="O14" s="257"/>
    </row>
    <row r="15" spans="1:15" ht="15" customHeight="1" x14ac:dyDescent="0.25">
      <c r="B15" s="36" t="s">
        <v>288</v>
      </c>
      <c r="C15" s="36" t="s">
        <v>74</v>
      </c>
      <c r="D15" s="218">
        <v>0</v>
      </c>
      <c r="E15" s="218">
        <v>0</v>
      </c>
      <c r="F15" s="218">
        <v>0</v>
      </c>
      <c r="G15" s="218">
        <v>11145.913</v>
      </c>
      <c r="H15" s="218">
        <v>0</v>
      </c>
      <c r="I15" s="218">
        <v>0</v>
      </c>
      <c r="J15" s="218">
        <v>0</v>
      </c>
      <c r="K15" s="218">
        <v>11145.913</v>
      </c>
      <c r="L15" s="154" t="s">
        <v>275</v>
      </c>
      <c r="M15" s="112" t="s">
        <v>289</v>
      </c>
      <c r="N15" s="257"/>
      <c r="O15" s="257"/>
    </row>
    <row r="16" spans="1:15" ht="15" customHeight="1" x14ac:dyDescent="0.25">
      <c r="B16" s="142" t="s">
        <v>290</v>
      </c>
      <c r="C16" s="142" t="s">
        <v>74</v>
      </c>
      <c r="D16" s="217">
        <v>0</v>
      </c>
      <c r="E16" s="217">
        <v>0</v>
      </c>
      <c r="F16" s="217">
        <v>0</v>
      </c>
      <c r="G16" s="217">
        <v>10397.498</v>
      </c>
      <c r="H16" s="217">
        <v>0</v>
      </c>
      <c r="I16" s="217">
        <v>0</v>
      </c>
      <c r="J16" s="217">
        <v>0</v>
      </c>
      <c r="K16" s="217">
        <v>10397.498</v>
      </c>
      <c r="L16" s="158" t="s">
        <v>275</v>
      </c>
      <c r="M16" s="113" t="s">
        <v>291</v>
      </c>
      <c r="N16" s="257"/>
      <c r="O16" s="257"/>
    </row>
    <row r="17" spans="2:16" ht="15" customHeight="1" x14ac:dyDescent="0.25">
      <c r="B17" s="36" t="s">
        <v>292</v>
      </c>
      <c r="C17" s="36" t="s">
        <v>283</v>
      </c>
      <c r="D17" s="218">
        <v>0</v>
      </c>
      <c r="E17" s="218">
        <v>0</v>
      </c>
      <c r="F17" s="218">
        <v>0</v>
      </c>
      <c r="G17" s="218">
        <v>0</v>
      </c>
      <c r="H17" s="218">
        <v>0</v>
      </c>
      <c r="I17" s="218">
        <v>0</v>
      </c>
      <c r="J17" s="218">
        <v>0</v>
      </c>
      <c r="K17" s="218">
        <v>0</v>
      </c>
      <c r="L17" s="154" t="s">
        <v>284</v>
      </c>
      <c r="M17" s="112" t="s">
        <v>293</v>
      </c>
      <c r="N17" s="257"/>
      <c r="O17" s="257"/>
    </row>
    <row r="18" spans="2:16" ht="15" customHeight="1" x14ac:dyDescent="0.25">
      <c r="B18" s="142" t="s">
        <v>294</v>
      </c>
      <c r="C18" s="142" t="s">
        <v>283</v>
      </c>
      <c r="D18" s="217">
        <v>0</v>
      </c>
      <c r="E18" s="217">
        <v>0</v>
      </c>
      <c r="F18" s="217">
        <v>0</v>
      </c>
      <c r="G18" s="217">
        <v>0</v>
      </c>
      <c r="H18" s="217">
        <v>0</v>
      </c>
      <c r="I18" s="217">
        <v>0</v>
      </c>
      <c r="J18" s="217">
        <v>0</v>
      </c>
      <c r="K18" s="217">
        <v>0</v>
      </c>
      <c r="L18" s="158" t="s">
        <v>284</v>
      </c>
      <c r="M18" s="113" t="s">
        <v>295</v>
      </c>
      <c r="N18" s="257"/>
      <c r="O18" s="257"/>
    </row>
    <row r="19" spans="2:16" ht="15" customHeight="1" x14ac:dyDescent="0.25">
      <c r="B19" s="36" t="s">
        <v>296</v>
      </c>
      <c r="C19" s="36" t="s">
        <v>283</v>
      </c>
      <c r="D19" s="218">
        <v>0</v>
      </c>
      <c r="E19" s="218">
        <v>0</v>
      </c>
      <c r="F19" s="218">
        <v>0</v>
      </c>
      <c r="G19" s="218">
        <v>0</v>
      </c>
      <c r="H19" s="218">
        <v>0</v>
      </c>
      <c r="I19" s="218">
        <v>0</v>
      </c>
      <c r="J19" s="218">
        <v>0</v>
      </c>
      <c r="K19" s="218">
        <v>0</v>
      </c>
      <c r="L19" s="154" t="s">
        <v>284</v>
      </c>
      <c r="M19" s="112" t="s">
        <v>297</v>
      </c>
      <c r="N19" s="257"/>
      <c r="O19" s="257"/>
    </row>
    <row r="20" spans="2:16" ht="15" customHeight="1" x14ac:dyDescent="0.25">
      <c r="B20" s="142" t="s">
        <v>298</v>
      </c>
      <c r="C20" s="142" t="s">
        <v>74</v>
      </c>
      <c r="D20" s="217">
        <v>0</v>
      </c>
      <c r="E20" s="217">
        <v>0</v>
      </c>
      <c r="F20" s="217">
        <v>0</v>
      </c>
      <c r="G20" s="217">
        <v>1637.5840000000001</v>
      </c>
      <c r="H20" s="217">
        <v>0</v>
      </c>
      <c r="I20" s="217">
        <v>0</v>
      </c>
      <c r="J20" s="217">
        <v>0</v>
      </c>
      <c r="K20" s="217">
        <v>1637.5840000000001</v>
      </c>
      <c r="L20" s="158" t="s">
        <v>275</v>
      </c>
      <c r="M20" s="113" t="s">
        <v>299</v>
      </c>
      <c r="N20" s="257"/>
      <c r="O20" s="257"/>
    </row>
    <row r="21" spans="2:16" ht="15" customHeight="1" x14ac:dyDescent="0.25">
      <c r="B21" s="36" t="s">
        <v>300</v>
      </c>
      <c r="C21" s="36" t="s">
        <v>74</v>
      </c>
      <c r="D21" s="218">
        <v>0</v>
      </c>
      <c r="E21" s="218">
        <v>0</v>
      </c>
      <c r="F21" s="218">
        <v>0</v>
      </c>
      <c r="G21" s="218">
        <v>3209.4575</v>
      </c>
      <c r="H21" s="218">
        <v>0</v>
      </c>
      <c r="I21" s="218">
        <v>0</v>
      </c>
      <c r="J21" s="218">
        <v>0</v>
      </c>
      <c r="K21" s="218">
        <v>3209.4575</v>
      </c>
      <c r="L21" s="154" t="s">
        <v>275</v>
      </c>
      <c r="M21" s="112" t="s">
        <v>301</v>
      </c>
      <c r="N21" s="257"/>
      <c r="O21" s="257"/>
    </row>
    <row r="22" spans="2:16" ht="15" customHeight="1" x14ac:dyDescent="0.25">
      <c r="B22" s="142" t="s">
        <v>302</v>
      </c>
      <c r="C22" s="142" t="s">
        <v>74</v>
      </c>
      <c r="D22" s="217">
        <v>0</v>
      </c>
      <c r="E22" s="217">
        <v>0</v>
      </c>
      <c r="F22" s="217">
        <v>0</v>
      </c>
      <c r="G22" s="217">
        <v>124.2</v>
      </c>
      <c r="H22" s="217">
        <v>0</v>
      </c>
      <c r="I22" s="217">
        <v>0</v>
      </c>
      <c r="J22" s="217">
        <v>0</v>
      </c>
      <c r="K22" s="217">
        <v>124.2</v>
      </c>
      <c r="L22" s="158" t="s">
        <v>275</v>
      </c>
      <c r="M22" s="113" t="s">
        <v>303</v>
      </c>
      <c r="N22" s="257"/>
      <c r="O22" s="257"/>
    </row>
    <row r="23" spans="2:16" ht="15" customHeight="1" x14ac:dyDescent="0.25">
      <c r="B23" s="36" t="s">
        <v>304</v>
      </c>
      <c r="C23" s="36" t="s">
        <v>74</v>
      </c>
      <c r="D23" s="218">
        <v>0</v>
      </c>
      <c r="E23" s="218">
        <v>0</v>
      </c>
      <c r="F23" s="218">
        <v>0</v>
      </c>
      <c r="G23" s="218">
        <v>4479.3530000000001</v>
      </c>
      <c r="H23" s="218">
        <v>0</v>
      </c>
      <c r="I23" s="218">
        <v>0</v>
      </c>
      <c r="J23" s="218">
        <v>0</v>
      </c>
      <c r="K23" s="218">
        <v>4479.3530000000001</v>
      </c>
      <c r="L23" s="154" t="s">
        <v>275</v>
      </c>
      <c r="M23" s="112" t="s">
        <v>305</v>
      </c>
      <c r="N23" s="257"/>
      <c r="O23" s="257"/>
    </row>
    <row r="24" spans="2:16" ht="15" customHeight="1" x14ac:dyDescent="0.25">
      <c r="B24" s="142" t="s">
        <v>306</v>
      </c>
      <c r="C24" s="142" t="s">
        <v>74</v>
      </c>
      <c r="D24" s="217">
        <v>0</v>
      </c>
      <c r="E24" s="217">
        <v>0</v>
      </c>
      <c r="F24" s="217">
        <v>0</v>
      </c>
      <c r="G24" s="217">
        <v>0</v>
      </c>
      <c r="H24" s="217">
        <v>0</v>
      </c>
      <c r="I24" s="217">
        <v>0</v>
      </c>
      <c r="J24" s="217">
        <v>0</v>
      </c>
      <c r="K24" s="217">
        <v>0</v>
      </c>
      <c r="L24" s="158" t="s">
        <v>275</v>
      </c>
      <c r="M24" s="113" t="s">
        <v>307</v>
      </c>
      <c r="N24" s="257"/>
      <c r="O24" s="257"/>
    </row>
    <row r="25" spans="2:16" ht="15" customHeight="1" x14ac:dyDescent="0.25">
      <c r="B25" s="36" t="s">
        <v>308</v>
      </c>
      <c r="C25" s="36" t="s">
        <v>74</v>
      </c>
      <c r="D25" s="218">
        <v>0</v>
      </c>
      <c r="E25" s="218">
        <v>0</v>
      </c>
      <c r="F25" s="218">
        <v>0</v>
      </c>
      <c r="G25" s="218">
        <v>0</v>
      </c>
      <c r="H25" s="218">
        <v>0</v>
      </c>
      <c r="I25" s="218">
        <v>0</v>
      </c>
      <c r="J25" s="218">
        <v>0</v>
      </c>
      <c r="K25" s="218">
        <v>0</v>
      </c>
      <c r="L25" s="154" t="s">
        <v>275</v>
      </c>
      <c r="M25" s="112" t="s">
        <v>309</v>
      </c>
      <c r="N25" s="257"/>
      <c r="O25" s="257"/>
    </row>
    <row r="26" spans="2:16" ht="15" customHeight="1" x14ac:dyDescent="0.25">
      <c r="B26" s="142" t="s">
        <v>310</v>
      </c>
      <c r="C26" s="142" t="s">
        <v>315</v>
      </c>
      <c r="D26" s="217">
        <v>0</v>
      </c>
      <c r="E26" s="217">
        <v>0</v>
      </c>
      <c r="F26" s="217">
        <v>0</v>
      </c>
      <c r="G26" s="217">
        <v>778.779</v>
      </c>
      <c r="H26" s="217">
        <v>0</v>
      </c>
      <c r="I26" s="217">
        <v>0</v>
      </c>
      <c r="J26" s="217">
        <v>0</v>
      </c>
      <c r="K26" s="217">
        <v>778.779</v>
      </c>
      <c r="L26" s="158" t="s">
        <v>316</v>
      </c>
      <c r="M26" s="113" t="s">
        <v>311</v>
      </c>
      <c r="N26" s="257"/>
      <c r="O26" s="257"/>
    </row>
    <row r="27" spans="2:16" ht="15" customHeight="1" x14ac:dyDescent="0.25">
      <c r="B27" s="36" t="s">
        <v>49</v>
      </c>
      <c r="C27" s="36" t="s">
        <v>74</v>
      </c>
      <c r="D27" s="218">
        <v>0</v>
      </c>
      <c r="E27" s="218">
        <v>0</v>
      </c>
      <c r="F27" s="218">
        <v>0</v>
      </c>
      <c r="G27" s="218">
        <v>3750.3409999999999</v>
      </c>
      <c r="H27" s="218">
        <v>0</v>
      </c>
      <c r="I27" s="218">
        <v>0</v>
      </c>
      <c r="J27" s="218">
        <v>0</v>
      </c>
      <c r="K27" s="218">
        <v>3750.3409999999999</v>
      </c>
      <c r="L27" s="154" t="s">
        <v>275</v>
      </c>
      <c r="M27" s="112" t="s">
        <v>312</v>
      </c>
      <c r="N27" s="257"/>
      <c r="O27" s="257"/>
    </row>
    <row r="28" spans="2:16" s="28" customFormat="1" ht="15" customHeight="1" x14ac:dyDescent="0.25">
      <c r="B28" s="174" t="s">
        <v>206</v>
      </c>
      <c r="C28" s="174"/>
      <c r="D28" s="219"/>
      <c r="E28" s="219">
        <f>SUM(E29:E46)</f>
        <v>3497.4250000000002</v>
      </c>
      <c r="F28" s="219"/>
      <c r="G28" s="219">
        <f>SUM(G29:G46)</f>
        <v>177949.68312000003</v>
      </c>
      <c r="H28" s="219"/>
      <c r="I28" s="219">
        <f>SUM(I29:I46)</f>
        <v>4369.1350000000002</v>
      </c>
      <c r="J28" s="219"/>
      <c r="K28" s="219">
        <f>SUM(K29:K46)</f>
        <v>177077.97312000004</v>
      </c>
      <c r="L28" s="151"/>
      <c r="M28" s="175" t="s">
        <v>207</v>
      </c>
      <c r="N28" s="257"/>
      <c r="O28" s="257"/>
      <c r="P28" s="4"/>
    </row>
    <row r="29" spans="2:16" ht="15" customHeight="1" x14ac:dyDescent="0.25">
      <c r="B29" s="36" t="s">
        <v>268</v>
      </c>
      <c r="C29" s="36" t="s">
        <v>127</v>
      </c>
      <c r="D29" s="218">
        <v>1187</v>
      </c>
      <c r="E29" s="218">
        <v>1608.385</v>
      </c>
      <c r="F29" s="218">
        <v>100988.69</v>
      </c>
      <c r="G29" s="218">
        <v>142737.62912</v>
      </c>
      <c r="H29" s="218">
        <v>2019.2</v>
      </c>
      <c r="I29" s="218">
        <v>2658.37</v>
      </c>
      <c r="J29" s="218">
        <v>100156.49</v>
      </c>
      <c r="K29" s="218">
        <v>141687.64412000001</v>
      </c>
      <c r="L29" s="154" t="s">
        <v>100</v>
      </c>
      <c r="M29" s="112" t="s">
        <v>269</v>
      </c>
      <c r="N29" s="257"/>
      <c r="O29" s="257"/>
    </row>
    <row r="30" spans="2:16" ht="15" customHeight="1" x14ac:dyDescent="0.25">
      <c r="B30" s="142" t="s">
        <v>279</v>
      </c>
      <c r="C30" s="142" t="s">
        <v>74</v>
      </c>
      <c r="D30" s="217">
        <v>0</v>
      </c>
      <c r="E30" s="217">
        <v>0</v>
      </c>
      <c r="F30" s="217">
        <v>0</v>
      </c>
      <c r="G30" s="217">
        <v>214.5</v>
      </c>
      <c r="H30" s="217">
        <v>0</v>
      </c>
      <c r="I30" s="217">
        <v>0</v>
      </c>
      <c r="J30" s="217">
        <v>0</v>
      </c>
      <c r="K30" s="217">
        <v>214.5</v>
      </c>
      <c r="L30" s="158" t="s">
        <v>275</v>
      </c>
      <c r="M30" s="113" t="s">
        <v>280</v>
      </c>
      <c r="N30" s="257"/>
      <c r="O30" s="257"/>
    </row>
    <row r="31" spans="2:16" ht="15" customHeight="1" x14ac:dyDescent="0.25">
      <c r="B31" s="36" t="s">
        <v>281</v>
      </c>
      <c r="C31" s="36" t="s">
        <v>74</v>
      </c>
      <c r="D31" s="218">
        <v>0</v>
      </c>
      <c r="E31" s="218">
        <v>0</v>
      </c>
      <c r="F31" s="218">
        <v>0</v>
      </c>
      <c r="G31" s="218">
        <v>0</v>
      </c>
      <c r="H31" s="218">
        <v>0</v>
      </c>
      <c r="I31" s="218">
        <v>0</v>
      </c>
      <c r="J31" s="218">
        <v>0</v>
      </c>
      <c r="K31" s="218">
        <v>0</v>
      </c>
      <c r="L31" s="154" t="s">
        <v>275</v>
      </c>
      <c r="M31" s="112" t="s">
        <v>282</v>
      </c>
      <c r="N31" s="257"/>
      <c r="O31" s="257"/>
    </row>
    <row r="32" spans="2:16" ht="15" customHeight="1" x14ac:dyDescent="0.25">
      <c r="B32" s="142" t="s">
        <v>286</v>
      </c>
      <c r="C32" s="142" t="s">
        <v>74</v>
      </c>
      <c r="D32" s="217">
        <v>0</v>
      </c>
      <c r="E32" s="217">
        <v>0</v>
      </c>
      <c r="F32" s="217">
        <v>0</v>
      </c>
      <c r="G32" s="217">
        <v>153.69999999999999</v>
      </c>
      <c r="H32" s="217">
        <v>0</v>
      </c>
      <c r="I32" s="217">
        <v>0</v>
      </c>
      <c r="J32" s="217">
        <v>0</v>
      </c>
      <c r="K32" s="217">
        <v>153.69999999999999</v>
      </c>
      <c r="L32" s="158" t="s">
        <v>275</v>
      </c>
      <c r="M32" s="113" t="s">
        <v>287</v>
      </c>
      <c r="N32" s="257"/>
      <c r="O32" s="257"/>
    </row>
    <row r="33" spans="2:16" ht="15" customHeight="1" x14ac:dyDescent="0.25">
      <c r="B33" s="36" t="s">
        <v>288</v>
      </c>
      <c r="C33" s="36" t="s">
        <v>74</v>
      </c>
      <c r="D33" s="218">
        <v>0</v>
      </c>
      <c r="E33" s="218">
        <v>0</v>
      </c>
      <c r="F33" s="218">
        <v>0</v>
      </c>
      <c r="G33" s="218">
        <v>3340.7719999999999</v>
      </c>
      <c r="H33" s="218">
        <v>0</v>
      </c>
      <c r="I33" s="218">
        <v>0</v>
      </c>
      <c r="J33" s="218">
        <v>0</v>
      </c>
      <c r="K33" s="218">
        <v>3340.7719999999999</v>
      </c>
      <c r="L33" s="154" t="s">
        <v>275</v>
      </c>
      <c r="M33" s="112" t="s">
        <v>289</v>
      </c>
      <c r="N33" s="257"/>
      <c r="O33" s="257"/>
    </row>
    <row r="34" spans="2:16" ht="15" customHeight="1" x14ac:dyDescent="0.25">
      <c r="B34" s="142" t="s">
        <v>317</v>
      </c>
      <c r="C34" s="142" t="s">
        <v>74</v>
      </c>
      <c r="D34" s="217">
        <v>0</v>
      </c>
      <c r="E34" s="217">
        <v>0</v>
      </c>
      <c r="F34" s="217">
        <v>0</v>
      </c>
      <c r="G34" s="217">
        <v>4651.3220000000001</v>
      </c>
      <c r="H34" s="217">
        <v>0</v>
      </c>
      <c r="I34" s="217">
        <v>0</v>
      </c>
      <c r="J34" s="217">
        <v>0</v>
      </c>
      <c r="K34" s="217">
        <v>4651.3220000000001</v>
      </c>
      <c r="L34" s="158" t="s">
        <v>275</v>
      </c>
      <c r="M34" s="113" t="s">
        <v>291</v>
      </c>
      <c r="N34" s="257"/>
      <c r="O34" s="257"/>
    </row>
    <row r="35" spans="2:16" ht="15" customHeight="1" x14ac:dyDescent="0.25">
      <c r="B35" s="36" t="s">
        <v>318</v>
      </c>
      <c r="C35" s="36" t="s">
        <v>74</v>
      </c>
      <c r="D35" s="218">
        <v>0</v>
      </c>
      <c r="E35" s="218">
        <v>1889.04</v>
      </c>
      <c r="F35" s="218">
        <v>0</v>
      </c>
      <c r="G35" s="218">
        <v>16941.774000000001</v>
      </c>
      <c r="H35" s="218">
        <v>0</v>
      </c>
      <c r="I35" s="218">
        <v>1710.7650000000001</v>
      </c>
      <c r="J35" s="218">
        <v>0</v>
      </c>
      <c r="K35" s="218">
        <v>17120.048999999999</v>
      </c>
      <c r="L35" s="154" t="s">
        <v>275</v>
      </c>
      <c r="M35" s="112" t="s">
        <v>285</v>
      </c>
      <c r="N35" s="257"/>
      <c r="O35" s="257"/>
    </row>
    <row r="36" spans="2:16" ht="15" customHeight="1" x14ac:dyDescent="0.25">
      <c r="B36" s="142" t="s">
        <v>294</v>
      </c>
      <c r="C36" s="142" t="s">
        <v>74</v>
      </c>
      <c r="D36" s="217">
        <v>0</v>
      </c>
      <c r="E36" s="217">
        <v>0</v>
      </c>
      <c r="F36" s="217">
        <v>0</v>
      </c>
      <c r="G36" s="217">
        <v>0</v>
      </c>
      <c r="H36" s="217">
        <v>0</v>
      </c>
      <c r="I36" s="217">
        <v>0</v>
      </c>
      <c r="J36" s="217">
        <v>0</v>
      </c>
      <c r="K36" s="217">
        <v>0</v>
      </c>
      <c r="L36" s="158" t="s">
        <v>275</v>
      </c>
      <c r="M36" s="113" t="s">
        <v>295</v>
      </c>
      <c r="N36" s="257"/>
      <c r="O36" s="257"/>
    </row>
    <row r="37" spans="2:16" ht="15" customHeight="1" x14ac:dyDescent="0.25">
      <c r="B37" s="36" t="s">
        <v>292</v>
      </c>
      <c r="C37" s="36" t="s">
        <v>74</v>
      </c>
      <c r="D37" s="218">
        <v>0</v>
      </c>
      <c r="E37" s="218">
        <v>0</v>
      </c>
      <c r="F37" s="218">
        <v>0</v>
      </c>
      <c r="G37" s="218">
        <v>0</v>
      </c>
      <c r="H37" s="218">
        <v>0</v>
      </c>
      <c r="I37" s="218">
        <v>0</v>
      </c>
      <c r="J37" s="218">
        <v>0</v>
      </c>
      <c r="K37" s="218">
        <v>0</v>
      </c>
      <c r="L37" s="154" t="s">
        <v>275</v>
      </c>
      <c r="M37" s="112" t="s">
        <v>293</v>
      </c>
      <c r="N37" s="257"/>
      <c r="O37" s="257"/>
    </row>
    <row r="38" spans="2:16" ht="15" customHeight="1" x14ac:dyDescent="0.25">
      <c r="B38" s="142" t="s">
        <v>296</v>
      </c>
      <c r="C38" s="142" t="s">
        <v>315</v>
      </c>
      <c r="D38" s="217">
        <v>0</v>
      </c>
      <c r="E38" s="217">
        <v>0</v>
      </c>
      <c r="F38" s="217">
        <v>0</v>
      </c>
      <c r="G38" s="217">
        <v>0</v>
      </c>
      <c r="H38" s="217">
        <v>0</v>
      </c>
      <c r="I38" s="217">
        <v>0</v>
      </c>
      <c r="J38" s="217">
        <v>0</v>
      </c>
      <c r="K38" s="217">
        <v>0</v>
      </c>
      <c r="L38" s="158" t="s">
        <v>316</v>
      </c>
      <c r="M38" s="113" t="s">
        <v>297</v>
      </c>
      <c r="N38" s="257"/>
      <c r="O38" s="257"/>
    </row>
    <row r="39" spans="2:16" ht="15" customHeight="1" x14ac:dyDescent="0.25">
      <c r="B39" s="36" t="s">
        <v>298</v>
      </c>
      <c r="C39" s="36" t="s">
        <v>74</v>
      </c>
      <c r="D39" s="218">
        <v>0</v>
      </c>
      <c r="E39" s="218">
        <v>0</v>
      </c>
      <c r="F39" s="218">
        <v>0</v>
      </c>
      <c r="G39" s="218">
        <v>2507.4009999999998</v>
      </c>
      <c r="H39" s="218">
        <v>0</v>
      </c>
      <c r="I39" s="218">
        <v>0</v>
      </c>
      <c r="J39" s="218">
        <v>0</v>
      </c>
      <c r="K39" s="218">
        <v>2507.4009999999998</v>
      </c>
      <c r="L39" s="154" t="s">
        <v>275</v>
      </c>
      <c r="M39" s="112" t="s">
        <v>299</v>
      </c>
      <c r="N39" s="257"/>
      <c r="O39" s="257"/>
    </row>
    <row r="40" spans="2:16" ht="15" customHeight="1" x14ac:dyDescent="0.25">
      <c r="B40" s="142" t="s">
        <v>300</v>
      </c>
      <c r="C40" s="142" t="s">
        <v>74</v>
      </c>
      <c r="D40" s="217">
        <v>0</v>
      </c>
      <c r="E40" s="217">
        <v>0</v>
      </c>
      <c r="F40" s="217">
        <v>0</v>
      </c>
      <c r="G40" s="217">
        <v>1442.421</v>
      </c>
      <c r="H40" s="217">
        <v>0</v>
      </c>
      <c r="I40" s="217">
        <v>0</v>
      </c>
      <c r="J40" s="217">
        <v>0</v>
      </c>
      <c r="K40" s="217">
        <v>1442.421</v>
      </c>
      <c r="L40" s="158" t="s">
        <v>275</v>
      </c>
      <c r="M40" s="113" t="s">
        <v>301</v>
      </c>
      <c r="N40" s="257"/>
      <c r="O40" s="257"/>
    </row>
    <row r="41" spans="2:16" ht="15" customHeight="1" x14ac:dyDescent="0.25">
      <c r="B41" s="36" t="s">
        <v>302</v>
      </c>
      <c r="C41" s="36" t="s">
        <v>74</v>
      </c>
      <c r="D41" s="218">
        <v>0</v>
      </c>
      <c r="E41" s="218">
        <v>0</v>
      </c>
      <c r="F41" s="218">
        <v>0</v>
      </c>
      <c r="G41" s="218">
        <v>2406.779</v>
      </c>
      <c r="H41" s="218">
        <v>0</v>
      </c>
      <c r="I41" s="218">
        <v>0</v>
      </c>
      <c r="J41" s="218">
        <v>0</v>
      </c>
      <c r="K41" s="218">
        <v>2406.779</v>
      </c>
      <c r="L41" s="154" t="s">
        <v>275</v>
      </c>
      <c r="M41" s="112" t="s">
        <v>303</v>
      </c>
      <c r="N41" s="257"/>
      <c r="O41" s="257"/>
    </row>
    <row r="42" spans="2:16" ht="15" customHeight="1" x14ac:dyDescent="0.25">
      <c r="B42" s="142" t="s">
        <v>304</v>
      </c>
      <c r="C42" s="142" t="s">
        <v>315</v>
      </c>
      <c r="D42" s="217">
        <v>0</v>
      </c>
      <c r="E42" s="217">
        <v>0</v>
      </c>
      <c r="F42" s="217">
        <v>0</v>
      </c>
      <c r="G42" s="217">
        <v>3531.3850000000002</v>
      </c>
      <c r="H42" s="217">
        <v>0</v>
      </c>
      <c r="I42" s="217">
        <v>0</v>
      </c>
      <c r="J42" s="217">
        <v>0</v>
      </c>
      <c r="K42" s="217">
        <v>3531.3850000000002</v>
      </c>
      <c r="L42" s="158" t="s">
        <v>316</v>
      </c>
      <c r="M42" s="113" t="s">
        <v>305</v>
      </c>
      <c r="N42" s="257"/>
      <c r="O42" s="257"/>
    </row>
    <row r="43" spans="2:16" ht="15" customHeight="1" x14ac:dyDescent="0.25">
      <c r="B43" s="36" t="s">
        <v>306</v>
      </c>
      <c r="C43" s="36" t="s">
        <v>74</v>
      </c>
      <c r="D43" s="218">
        <v>0</v>
      </c>
      <c r="E43" s="218">
        <v>0</v>
      </c>
      <c r="F43" s="218">
        <v>0</v>
      </c>
      <c r="G43" s="218">
        <v>0</v>
      </c>
      <c r="H43" s="218">
        <v>0</v>
      </c>
      <c r="I43" s="218">
        <v>0</v>
      </c>
      <c r="J43" s="218">
        <v>0</v>
      </c>
      <c r="K43" s="218">
        <v>0</v>
      </c>
      <c r="L43" s="154" t="s">
        <v>275</v>
      </c>
      <c r="M43" s="112" t="s">
        <v>307</v>
      </c>
      <c r="N43" s="257"/>
      <c r="O43" s="257"/>
    </row>
    <row r="44" spans="2:16" ht="15" customHeight="1" x14ac:dyDescent="0.25">
      <c r="B44" s="142" t="s">
        <v>308</v>
      </c>
      <c r="C44" s="142" t="s">
        <v>315</v>
      </c>
      <c r="D44" s="217">
        <v>0</v>
      </c>
      <c r="E44" s="217">
        <v>0</v>
      </c>
      <c r="F44" s="217">
        <v>0</v>
      </c>
      <c r="G44" s="217">
        <v>0</v>
      </c>
      <c r="H44" s="217">
        <v>0</v>
      </c>
      <c r="I44" s="217">
        <v>0</v>
      </c>
      <c r="J44" s="217">
        <v>0</v>
      </c>
      <c r="K44" s="217">
        <v>0</v>
      </c>
      <c r="L44" s="158" t="s">
        <v>316</v>
      </c>
      <c r="M44" s="113" t="s">
        <v>309</v>
      </c>
      <c r="N44" s="257"/>
      <c r="O44" s="257"/>
    </row>
    <row r="45" spans="2:16" ht="15" customHeight="1" x14ac:dyDescent="0.25">
      <c r="B45" s="36" t="s">
        <v>310</v>
      </c>
      <c r="C45" s="36" t="s">
        <v>315</v>
      </c>
      <c r="D45" s="218">
        <v>0</v>
      </c>
      <c r="E45" s="218">
        <v>0</v>
      </c>
      <c r="F45" s="218">
        <v>0</v>
      </c>
      <c r="G45" s="218">
        <v>0</v>
      </c>
      <c r="H45" s="218">
        <v>0</v>
      </c>
      <c r="I45" s="218">
        <v>0</v>
      </c>
      <c r="J45" s="218">
        <v>0</v>
      </c>
      <c r="K45" s="218">
        <v>0</v>
      </c>
      <c r="L45" s="154" t="s">
        <v>316</v>
      </c>
      <c r="M45" s="112" t="s">
        <v>311</v>
      </c>
      <c r="N45" s="257"/>
      <c r="O45" s="257"/>
    </row>
    <row r="46" spans="2:16" ht="15" customHeight="1" x14ac:dyDescent="0.25">
      <c r="B46" s="142" t="s">
        <v>49</v>
      </c>
      <c r="C46" s="142" t="s">
        <v>315</v>
      </c>
      <c r="D46" s="217">
        <v>0</v>
      </c>
      <c r="E46" s="217">
        <v>0</v>
      </c>
      <c r="F46" s="217">
        <v>0</v>
      </c>
      <c r="G46" s="217">
        <v>22</v>
      </c>
      <c r="H46" s="217">
        <v>0</v>
      </c>
      <c r="I46" s="217">
        <v>0</v>
      </c>
      <c r="J46" s="217">
        <v>0</v>
      </c>
      <c r="K46" s="217">
        <v>22</v>
      </c>
      <c r="L46" s="158" t="s">
        <v>316</v>
      </c>
      <c r="M46" s="113" t="s">
        <v>312</v>
      </c>
      <c r="N46" s="257"/>
      <c r="O46" s="257"/>
    </row>
    <row r="47" spans="2:16" s="28" customFormat="1" ht="15" customHeight="1" x14ac:dyDescent="0.25">
      <c r="B47" s="139" t="s">
        <v>208</v>
      </c>
      <c r="C47" s="139"/>
      <c r="D47" s="216"/>
      <c r="E47" s="216">
        <f>SUM(E48:E65)</f>
        <v>21.824000000000002</v>
      </c>
      <c r="F47" s="216"/>
      <c r="G47" s="216">
        <f>SUM(G48:G65)</f>
        <v>42430.755220000006</v>
      </c>
      <c r="H47" s="216"/>
      <c r="I47" s="216">
        <f>SUM(I48:I65)</f>
        <v>2.2949999999999999</v>
      </c>
      <c r="J47" s="216"/>
      <c r="K47" s="216">
        <f>SUM(K48:K65)</f>
        <v>42450.284220000009</v>
      </c>
      <c r="L47" s="149"/>
      <c r="M47" s="141" t="s">
        <v>209</v>
      </c>
      <c r="N47" s="257"/>
      <c r="O47" s="257"/>
      <c r="P47" s="4"/>
    </row>
    <row r="48" spans="2:16" ht="15" customHeight="1" x14ac:dyDescent="0.25">
      <c r="B48" s="142" t="s">
        <v>268</v>
      </c>
      <c r="C48" s="142" t="s">
        <v>127</v>
      </c>
      <c r="D48" s="217">
        <v>15.5</v>
      </c>
      <c r="E48" s="217">
        <v>21.824000000000002</v>
      </c>
      <c r="F48" s="217">
        <v>23394.65</v>
      </c>
      <c r="G48" s="217">
        <v>32726.884220000004</v>
      </c>
      <c r="H48" s="217">
        <v>0</v>
      </c>
      <c r="I48" s="217">
        <v>0</v>
      </c>
      <c r="J48" s="217">
        <v>23410.15</v>
      </c>
      <c r="K48" s="217">
        <v>32748.708220000004</v>
      </c>
      <c r="L48" s="158" t="s">
        <v>100</v>
      </c>
      <c r="M48" s="113" t="s">
        <v>269</v>
      </c>
      <c r="N48" s="257"/>
      <c r="O48" s="257"/>
    </row>
    <row r="49" spans="2:15" ht="15" customHeight="1" x14ac:dyDescent="0.25">
      <c r="B49" s="36" t="s">
        <v>279</v>
      </c>
      <c r="C49" s="36" t="s">
        <v>74</v>
      </c>
      <c r="D49" s="218">
        <v>0</v>
      </c>
      <c r="E49" s="218">
        <v>0</v>
      </c>
      <c r="F49" s="218">
        <v>0</v>
      </c>
      <c r="G49" s="218">
        <v>268.928</v>
      </c>
      <c r="H49" s="218">
        <v>0</v>
      </c>
      <c r="I49" s="218">
        <v>0</v>
      </c>
      <c r="J49" s="218">
        <v>0</v>
      </c>
      <c r="K49" s="218">
        <v>268.928</v>
      </c>
      <c r="L49" s="154" t="s">
        <v>275</v>
      </c>
      <c r="M49" s="112" t="s">
        <v>280</v>
      </c>
      <c r="N49" s="257"/>
      <c r="O49" s="257"/>
    </row>
    <row r="50" spans="2:15" ht="15" customHeight="1" x14ac:dyDescent="0.25">
      <c r="B50" s="142" t="s">
        <v>281</v>
      </c>
      <c r="C50" s="142" t="s">
        <v>74</v>
      </c>
      <c r="D50" s="217">
        <v>0</v>
      </c>
      <c r="E50" s="217">
        <v>0</v>
      </c>
      <c r="F50" s="217">
        <v>0</v>
      </c>
      <c r="G50" s="217">
        <v>0</v>
      </c>
      <c r="H50" s="217">
        <v>0</v>
      </c>
      <c r="I50" s="217">
        <v>0</v>
      </c>
      <c r="J50" s="217">
        <v>0</v>
      </c>
      <c r="K50" s="217">
        <v>0</v>
      </c>
      <c r="L50" s="158" t="s">
        <v>275</v>
      </c>
      <c r="M50" s="113" t="s">
        <v>282</v>
      </c>
      <c r="N50" s="257"/>
      <c r="O50" s="257"/>
    </row>
    <row r="51" spans="2:15" ht="15" customHeight="1" x14ac:dyDescent="0.25">
      <c r="B51" s="36" t="s">
        <v>286</v>
      </c>
      <c r="C51" s="36" t="s">
        <v>74</v>
      </c>
      <c r="D51" s="218">
        <v>0</v>
      </c>
      <c r="E51" s="218">
        <v>0</v>
      </c>
      <c r="F51" s="218">
        <v>0</v>
      </c>
      <c r="G51" s="218">
        <v>947.70100000000002</v>
      </c>
      <c r="H51" s="218">
        <v>0</v>
      </c>
      <c r="I51" s="218">
        <v>0</v>
      </c>
      <c r="J51" s="218">
        <v>0</v>
      </c>
      <c r="K51" s="218">
        <v>947.70100000000002</v>
      </c>
      <c r="L51" s="154" t="s">
        <v>275</v>
      </c>
      <c r="M51" s="112" t="s">
        <v>287</v>
      </c>
      <c r="N51" s="257"/>
      <c r="O51" s="257"/>
    </row>
    <row r="52" spans="2:15" ht="15" customHeight="1" x14ac:dyDescent="0.25">
      <c r="B52" s="142" t="s">
        <v>288</v>
      </c>
      <c r="C52" s="142" t="s">
        <v>74</v>
      </c>
      <c r="D52" s="217">
        <v>0</v>
      </c>
      <c r="E52" s="217">
        <v>0</v>
      </c>
      <c r="F52" s="217">
        <v>0</v>
      </c>
      <c r="G52" s="217">
        <v>3878.1</v>
      </c>
      <c r="H52" s="217">
        <v>0</v>
      </c>
      <c r="I52" s="217">
        <v>2.2949999999999999</v>
      </c>
      <c r="J52" s="217">
        <v>0</v>
      </c>
      <c r="K52" s="217">
        <v>3875.8049999999998</v>
      </c>
      <c r="L52" s="158" t="s">
        <v>275</v>
      </c>
      <c r="M52" s="113" t="s">
        <v>289</v>
      </c>
      <c r="N52" s="257"/>
      <c r="O52" s="257"/>
    </row>
    <row r="53" spans="2:15" ht="15" customHeight="1" x14ac:dyDescent="0.25">
      <c r="B53" s="36" t="s">
        <v>317</v>
      </c>
      <c r="C53" s="36" t="s">
        <v>74</v>
      </c>
      <c r="D53" s="218">
        <v>0</v>
      </c>
      <c r="E53" s="218">
        <v>0</v>
      </c>
      <c r="F53" s="218">
        <v>0</v>
      </c>
      <c r="G53" s="218">
        <v>763.45</v>
      </c>
      <c r="H53" s="218">
        <v>0</v>
      </c>
      <c r="I53" s="218">
        <v>0</v>
      </c>
      <c r="J53" s="218">
        <v>0</v>
      </c>
      <c r="K53" s="218">
        <v>763.45</v>
      </c>
      <c r="L53" s="154" t="s">
        <v>275</v>
      </c>
      <c r="M53" s="112" t="s">
        <v>291</v>
      </c>
      <c r="N53" s="257"/>
      <c r="O53" s="257"/>
    </row>
    <row r="54" spans="2:15" ht="15" customHeight="1" x14ac:dyDescent="0.25">
      <c r="B54" s="142" t="s">
        <v>318</v>
      </c>
      <c r="C54" s="142" t="s">
        <v>74</v>
      </c>
      <c r="D54" s="217">
        <v>0</v>
      </c>
      <c r="E54" s="217">
        <v>0</v>
      </c>
      <c r="F54" s="217">
        <v>0</v>
      </c>
      <c r="G54" s="217">
        <v>515.31899999999996</v>
      </c>
      <c r="H54" s="217">
        <v>0</v>
      </c>
      <c r="I54" s="217">
        <v>0</v>
      </c>
      <c r="J54" s="217">
        <v>0</v>
      </c>
      <c r="K54" s="217">
        <v>515.31899999999996</v>
      </c>
      <c r="L54" s="158" t="s">
        <v>275</v>
      </c>
      <c r="M54" s="113" t="s">
        <v>285</v>
      </c>
      <c r="N54" s="257"/>
      <c r="O54" s="257"/>
    </row>
    <row r="55" spans="2:15" ht="15" customHeight="1" x14ac:dyDescent="0.25">
      <c r="B55" s="36" t="s">
        <v>294</v>
      </c>
      <c r="C55" s="36" t="s">
        <v>74</v>
      </c>
      <c r="D55" s="218">
        <v>0</v>
      </c>
      <c r="E55" s="218">
        <v>0</v>
      </c>
      <c r="F55" s="218">
        <v>0</v>
      </c>
      <c r="G55" s="218">
        <v>0</v>
      </c>
      <c r="H55" s="218">
        <v>0</v>
      </c>
      <c r="I55" s="218">
        <v>0</v>
      </c>
      <c r="J55" s="218">
        <v>0</v>
      </c>
      <c r="K55" s="218">
        <v>0</v>
      </c>
      <c r="L55" s="154" t="s">
        <v>275</v>
      </c>
      <c r="M55" s="112" t="s">
        <v>295</v>
      </c>
      <c r="N55" s="257"/>
      <c r="O55" s="257"/>
    </row>
    <row r="56" spans="2:15" ht="15" customHeight="1" x14ac:dyDescent="0.25">
      <c r="B56" s="142" t="s">
        <v>292</v>
      </c>
      <c r="C56" s="142" t="s">
        <v>74</v>
      </c>
      <c r="D56" s="217">
        <v>0</v>
      </c>
      <c r="E56" s="217">
        <v>0</v>
      </c>
      <c r="F56" s="217">
        <v>0</v>
      </c>
      <c r="G56" s="217">
        <v>0</v>
      </c>
      <c r="H56" s="217">
        <v>0</v>
      </c>
      <c r="I56" s="217">
        <v>0</v>
      </c>
      <c r="J56" s="217">
        <v>0</v>
      </c>
      <c r="K56" s="217">
        <v>0</v>
      </c>
      <c r="L56" s="158" t="s">
        <v>275</v>
      </c>
      <c r="M56" s="113" t="s">
        <v>293</v>
      </c>
      <c r="N56" s="257"/>
      <c r="O56" s="257"/>
    </row>
    <row r="57" spans="2:15" ht="15" customHeight="1" x14ac:dyDescent="0.25">
      <c r="B57" s="36" t="s">
        <v>296</v>
      </c>
      <c r="C57" s="36" t="s">
        <v>315</v>
      </c>
      <c r="D57" s="218">
        <v>0</v>
      </c>
      <c r="E57" s="218">
        <v>0</v>
      </c>
      <c r="F57" s="218">
        <v>0</v>
      </c>
      <c r="G57" s="218">
        <v>0</v>
      </c>
      <c r="H57" s="218">
        <v>0</v>
      </c>
      <c r="I57" s="218">
        <v>0</v>
      </c>
      <c r="J57" s="218">
        <v>0</v>
      </c>
      <c r="K57" s="218">
        <v>0</v>
      </c>
      <c r="L57" s="154" t="s">
        <v>316</v>
      </c>
      <c r="M57" s="112" t="s">
        <v>297</v>
      </c>
      <c r="N57" s="257"/>
      <c r="O57" s="257"/>
    </row>
    <row r="58" spans="2:15" ht="15" customHeight="1" x14ac:dyDescent="0.25">
      <c r="B58" s="142" t="s">
        <v>298</v>
      </c>
      <c r="C58" s="142" t="s">
        <v>74</v>
      </c>
      <c r="D58" s="217">
        <v>0</v>
      </c>
      <c r="E58" s="217">
        <v>0</v>
      </c>
      <c r="F58" s="217">
        <v>0</v>
      </c>
      <c r="G58" s="217">
        <v>509</v>
      </c>
      <c r="H58" s="217">
        <v>0</v>
      </c>
      <c r="I58" s="217">
        <v>0</v>
      </c>
      <c r="J58" s="217">
        <v>0</v>
      </c>
      <c r="K58" s="217">
        <v>509</v>
      </c>
      <c r="L58" s="158" t="s">
        <v>275</v>
      </c>
      <c r="M58" s="113" t="s">
        <v>299</v>
      </c>
      <c r="N58" s="257"/>
      <c r="O58" s="257"/>
    </row>
    <row r="59" spans="2:15" ht="15" customHeight="1" x14ac:dyDescent="0.25">
      <c r="B59" s="36" t="s">
        <v>300</v>
      </c>
      <c r="C59" s="36" t="s">
        <v>74</v>
      </c>
      <c r="D59" s="218">
        <v>0</v>
      </c>
      <c r="E59" s="218">
        <v>0</v>
      </c>
      <c r="F59" s="218">
        <v>0</v>
      </c>
      <c r="G59" s="218">
        <v>877.81200000000001</v>
      </c>
      <c r="H59" s="218">
        <v>0</v>
      </c>
      <c r="I59" s="218">
        <v>0</v>
      </c>
      <c r="J59" s="218">
        <v>0</v>
      </c>
      <c r="K59" s="218">
        <v>877.81200000000001</v>
      </c>
      <c r="L59" s="154" t="s">
        <v>275</v>
      </c>
      <c r="M59" s="112" t="s">
        <v>301</v>
      </c>
      <c r="N59" s="257"/>
      <c r="O59" s="257"/>
    </row>
    <row r="60" spans="2:15" ht="15" customHeight="1" x14ac:dyDescent="0.25">
      <c r="B60" s="142" t="s">
        <v>302</v>
      </c>
      <c r="C60" s="142" t="s">
        <v>74</v>
      </c>
      <c r="D60" s="217">
        <v>0</v>
      </c>
      <c r="E60" s="217">
        <v>0</v>
      </c>
      <c r="F60" s="217">
        <v>0</v>
      </c>
      <c r="G60" s="217">
        <v>0</v>
      </c>
      <c r="H60" s="217">
        <v>0</v>
      </c>
      <c r="I60" s="217">
        <v>0</v>
      </c>
      <c r="J60" s="217">
        <v>0</v>
      </c>
      <c r="K60" s="217">
        <v>0</v>
      </c>
      <c r="L60" s="158" t="s">
        <v>275</v>
      </c>
      <c r="M60" s="113" t="s">
        <v>303</v>
      </c>
      <c r="N60" s="257"/>
      <c r="O60" s="257"/>
    </row>
    <row r="61" spans="2:15" ht="15" customHeight="1" x14ac:dyDescent="0.25">
      <c r="B61" s="36" t="s">
        <v>304</v>
      </c>
      <c r="C61" s="36" t="s">
        <v>315</v>
      </c>
      <c r="D61" s="218">
        <v>0</v>
      </c>
      <c r="E61" s="218">
        <v>0</v>
      </c>
      <c r="F61" s="218">
        <v>0</v>
      </c>
      <c r="G61" s="218">
        <v>1900.0609999999999</v>
      </c>
      <c r="H61" s="218">
        <v>0</v>
      </c>
      <c r="I61" s="218">
        <v>0</v>
      </c>
      <c r="J61" s="218">
        <v>0</v>
      </c>
      <c r="K61" s="218">
        <v>1900.0609999999999</v>
      </c>
      <c r="L61" s="154" t="s">
        <v>316</v>
      </c>
      <c r="M61" s="112" t="s">
        <v>305</v>
      </c>
      <c r="N61" s="257"/>
      <c r="O61" s="257"/>
    </row>
    <row r="62" spans="2:15" ht="15" customHeight="1" x14ac:dyDescent="0.25">
      <c r="B62" s="142" t="s">
        <v>306</v>
      </c>
      <c r="C62" s="142" t="s">
        <v>74</v>
      </c>
      <c r="D62" s="217">
        <v>0</v>
      </c>
      <c r="E62" s="217">
        <v>0</v>
      </c>
      <c r="F62" s="217">
        <v>0</v>
      </c>
      <c r="G62" s="217">
        <v>0</v>
      </c>
      <c r="H62" s="217">
        <v>0</v>
      </c>
      <c r="I62" s="217">
        <v>0</v>
      </c>
      <c r="J62" s="217">
        <v>0</v>
      </c>
      <c r="K62" s="217">
        <v>0</v>
      </c>
      <c r="L62" s="158" t="s">
        <v>275</v>
      </c>
      <c r="M62" s="113" t="s">
        <v>307</v>
      </c>
      <c r="N62" s="257"/>
      <c r="O62" s="257"/>
    </row>
    <row r="63" spans="2:15" ht="15" customHeight="1" x14ac:dyDescent="0.25">
      <c r="B63" s="36" t="s">
        <v>308</v>
      </c>
      <c r="C63" s="36" t="s">
        <v>315</v>
      </c>
      <c r="D63" s="218">
        <v>0</v>
      </c>
      <c r="E63" s="218">
        <v>0</v>
      </c>
      <c r="F63" s="218">
        <v>0</v>
      </c>
      <c r="G63" s="218">
        <v>0</v>
      </c>
      <c r="H63" s="218">
        <v>0</v>
      </c>
      <c r="I63" s="218">
        <v>0</v>
      </c>
      <c r="J63" s="218">
        <v>0</v>
      </c>
      <c r="K63" s="218">
        <v>0</v>
      </c>
      <c r="L63" s="154" t="s">
        <v>316</v>
      </c>
      <c r="M63" s="112" t="s">
        <v>309</v>
      </c>
      <c r="N63" s="257"/>
      <c r="O63" s="257"/>
    </row>
    <row r="64" spans="2:15" ht="15" customHeight="1" x14ac:dyDescent="0.25">
      <c r="B64" s="142" t="s">
        <v>310</v>
      </c>
      <c r="C64" s="142" t="s">
        <v>315</v>
      </c>
      <c r="D64" s="217">
        <v>0</v>
      </c>
      <c r="E64" s="217">
        <v>0</v>
      </c>
      <c r="F64" s="217">
        <v>0</v>
      </c>
      <c r="G64" s="217">
        <v>12</v>
      </c>
      <c r="H64" s="217">
        <v>0</v>
      </c>
      <c r="I64" s="217">
        <v>0</v>
      </c>
      <c r="J64" s="217">
        <v>0</v>
      </c>
      <c r="K64" s="217">
        <v>12</v>
      </c>
      <c r="L64" s="158" t="s">
        <v>316</v>
      </c>
      <c r="M64" s="113" t="s">
        <v>311</v>
      </c>
      <c r="N64" s="257"/>
      <c r="O64" s="257"/>
    </row>
    <row r="65" spans="2:17" ht="15" customHeight="1" x14ac:dyDescent="0.25">
      <c r="B65" s="36" t="s">
        <v>49</v>
      </c>
      <c r="C65" s="36" t="s">
        <v>315</v>
      </c>
      <c r="D65" s="218">
        <v>0</v>
      </c>
      <c r="E65" s="218">
        <v>0</v>
      </c>
      <c r="F65" s="218">
        <v>0</v>
      </c>
      <c r="G65" s="218">
        <v>31.5</v>
      </c>
      <c r="H65" s="218">
        <v>0</v>
      </c>
      <c r="I65" s="218">
        <v>0</v>
      </c>
      <c r="J65" s="218">
        <v>0</v>
      </c>
      <c r="K65" s="218">
        <v>31.5</v>
      </c>
      <c r="L65" s="154" t="s">
        <v>316</v>
      </c>
      <c r="M65" s="112" t="s">
        <v>312</v>
      </c>
      <c r="N65" s="257"/>
      <c r="O65" s="257"/>
    </row>
    <row r="66" spans="2:17" s="28" customFormat="1" ht="15" customHeight="1" x14ac:dyDescent="0.25">
      <c r="B66" s="177" t="s">
        <v>319</v>
      </c>
      <c r="C66" s="142"/>
      <c r="D66" s="219"/>
      <c r="E66" s="219">
        <f>SUM(E67:E86)</f>
        <v>46341.98961270001</v>
      </c>
      <c r="F66" s="219"/>
      <c r="G66" s="219">
        <f>SUM(G67:G86)</f>
        <v>354355.16691220005</v>
      </c>
      <c r="H66" s="219"/>
      <c r="I66" s="219">
        <f>SUM(I67:I86)</f>
        <v>32563.332451399994</v>
      </c>
      <c r="J66" s="219"/>
      <c r="K66" s="219">
        <f>SUM(K67:K86)</f>
        <v>368133.82407350006</v>
      </c>
      <c r="L66" s="158"/>
      <c r="M66" s="175" t="s">
        <v>320</v>
      </c>
      <c r="N66" s="257"/>
      <c r="O66" s="257"/>
      <c r="P66" s="4"/>
      <c r="Q66" s="4"/>
    </row>
    <row r="67" spans="2:17" ht="15" customHeight="1" x14ac:dyDescent="0.25">
      <c r="B67" s="36" t="s">
        <v>268</v>
      </c>
      <c r="C67" s="36" t="s">
        <v>127</v>
      </c>
      <c r="D67" s="218">
        <v>12240.809812</v>
      </c>
      <c r="E67" s="218">
        <v>17868.937925499999</v>
      </c>
      <c r="F67" s="218">
        <v>138323.46844999999</v>
      </c>
      <c r="G67" s="218">
        <v>168581.23983999999</v>
      </c>
      <c r="H67" s="218">
        <v>10909.214400000001</v>
      </c>
      <c r="I67" s="218">
        <v>13977.479049999998</v>
      </c>
      <c r="J67" s="218">
        <v>139655</v>
      </c>
      <c r="K67" s="218">
        <v>172472.69871550001</v>
      </c>
      <c r="L67" s="154" t="s">
        <v>100</v>
      </c>
      <c r="M67" s="112" t="s">
        <v>269</v>
      </c>
      <c r="N67" s="257"/>
      <c r="O67" s="257"/>
    </row>
    <row r="68" spans="2:17" ht="15" customHeight="1" x14ac:dyDescent="0.25">
      <c r="B68" s="142" t="s">
        <v>321</v>
      </c>
      <c r="C68" s="142" t="s">
        <v>127</v>
      </c>
      <c r="D68" s="217">
        <v>18868.732</v>
      </c>
      <c r="E68" s="217">
        <v>22466.107621800002</v>
      </c>
      <c r="F68" s="217">
        <v>94537.159</v>
      </c>
      <c r="G68" s="217">
        <v>97322.772372199994</v>
      </c>
      <c r="H68" s="217">
        <v>17607.458000000002</v>
      </c>
      <c r="I68" s="217">
        <v>15287.513999999999</v>
      </c>
      <c r="J68" s="217">
        <v>95798</v>
      </c>
      <c r="K68" s="217">
        <v>104501.36599400001</v>
      </c>
      <c r="L68" s="158" t="s">
        <v>100</v>
      </c>
      <c r="M68" s="113" t="s">
        <v>270</v>
      </c>
      <c r="N68" s="257"/>
      <c r="O68" s="257"/>
    </row>
    <row r="69" spans="2:17" ht="15" customHeight="1" x14ac:dyDescent="0.25">
      <c r="B69" s="36" t="s">
        <v>271</v>
      </c>
      <c r="C69" s="36" t="s">
        <v>127</v>
      </c>
      <c r="D69" s="218">
        <v>0</v>
      </c>
      <c r="E69" s="218">
        <v>0</v>
      </c>
      <c r="F69" s="218">
        <v>9425</v>
      </c>
      <c r="G69" s="218">
        <v>10697.025</v>
      </c>
      <c r="H69" s="218">
        <v>0</v>
      </c>
      <c r="I69" s="218">
        <v>0</v>
      </c>
      <c r="J69" s="218">
        <v>9425</v>
      </c>
      <c r="K69" s="218">
        <v>10697.025</v>
      </c>
      <c r="L69" s="154" t="s">
        <v>100</v>
      </c>
      <c r="M69" s="112" t="s">
        <v>272</v>
      </c>
      <c r="N69" s="257"/>
      <c r="O69" s="257"/>
    </row>
    <row r="70" spans="2:17" ht="15" customHeight="1" x14ac:dyDescent="0.25">
      <c r="B70" s="142" t="s">
        <v>273</v>
      </c>
      <c r="C70" s="142" t="s">
        <v>127</v>
      </c>
      <c r="D70" s="217">
        <v>2500</v>
      </c>
      <c r="E70" s="217">
        <v>3000</v>
      </c>
      <c r="F70" s="217">
        <v>12842.26</v>
      </c>
      <c r="G70" s="217">
        <v>18159.739610000001</v>
      </c>
      <c r="H70" s="217">
        <v>0</v>
      </c>
      <c r="I70" s="217">
        <v>0</v>
      </c>
      <c r="J70" s="217">
        <v>15342.26</v>
      </c>
      <c r="K70" s="217">
        <v>21159.739610000001</v>
      </c>
      <c r="L70" s="158" t="s">
        <v>100</v>
      </c>
      <c r="M70" s="113" t="s">
        <v>274</v>
      </c>
      <c r="N70" s="257"/>
      <c r="O70" s="257"/>
    </row>
    <row r="71" spans="2:17" ht="15" customHeight="1" x14ac:dyDescent="0.25">
      <c r="B71" s="36" t="s">
        <v>322</v>
      </c>
      <c r="C71" s="36" t="s">
        <v>74</v>
      </c>
      <c r="D71" s="218">
        <v>0</v>
      </c>
      <c r="E71" s="218">
        <v>832.19155539999997</v>
      </c>
      <c r="F71" s="218">
        <v>0</v>
      </c>
      <c r="G71" s="218">
        <v>7525.7826599999999</v>
      </c>
      <c r="H71" s="218">
        <v>0</v>
      </c>
      <c r="I71" s="218">
        <v>1014.6491614</v>
      </c>
      <c r="J71" s="218">
        <v>0</v>
      </c>
      <c r="K71" s="218">
        <v>7343.3250540000008</v>
      </c>
      <c r="L71" s="154" t="s">
        <v>275</v>
      </c>
      <c r="M71" s="112" t="s">
        <v>276</v>
      </c>
      <c r="N71" s="257"/>
      <c r="O71" s="257"/>
    </row>
    <row r="72" spans="2:17" ht="15" customHeight="1" x14ac:dyDescent="0.25">
      <c r="B72" s="142" t="s">
        <v>584</v>
      </c>
      <c r="C72" s="142" t="s">
        <v>74</v>
      </c>
      <c r="D72" s="217">
        <v>0</v>
      </c>
      <c r="E72" s="217">
        <v>74.962000000000003</v>
      </c>
      <c r="F72" s="217">
        <v>0</v>
      </c>
      <c r="G72" s="217">
        <v>3452.8161800000003</v>
      </c>
      <c r="H72" s="217">
        <v>0</v>
      </c>
      <c r="I72" s="217">
        <v>84.646000000000001</v>
      </c>
      <c r="J72" s="217">
        <v>0</v>
      </c>
      <c r="K72" s="217">
        <v>3443.1321800000001</v>
      </c>
      <c r="L72" s="158" t="s">
        <v>275</v>
      </c>
      <c r="M72" s="113" t="s">
        <v>282</v>
      </c>
      <c r="N72" s="257"/>
      <c r="O72" s="257"/>
    </row>
    <row r="73" spans="2:17" ht="15" customHeight="1" x14ac:dyDescent="0.25">
      <c r="B73" s="36" t="s">
        <v>286</v>
      </c>
      <c r="C73" s="36" t="s">
        <v>74</v>
      </c>
      <c r="D73" s="218">
        <v>0</v>
      </c>
      <c r="E73" s="218">
        <v>12.415709999999999</v>
      </c>
      <c r="F73" s="218">
        <v>0</v>
      </c>
      <c r="G73" s="218">
        <v>3364.0390000000002</v>
      </c>
      <c r="H73" s="218">
        <v>0</v>
      </c>
      <c r="I73" s="218">
        <v>16.978999999999999</v>
      </c>
      <c r="J73" s="218">
        <v>0</v>
      </c>
      <c r="K73" s="218">
        <v>3359.4757100000002</v>
      </c>
      <c r="L73" s="154" t="s">
        <v>275</v>
      </c>
      <c r="M73" s="112" t="s">
        <v>287</v>
      </c>
      <c r="N73" s="257"/>
      <c r="O73" s="257"/>
    </row>
    <row r="74" spans="2:17" ht="15" customHeight="1" x14ac:dyDescent="0.25">
      <c r="B74" s="142" t="s">
        <v>288</v>
      </c>
      <c r="C74" s="142" t="s">
        <v>74</v>
      </c>
      <c r="D74" s="217">
        <v>0</v>
      </c>
      <c r="E74" s="217">
        <v>185.05904999999998</v>
      </c>
      <c r="F74" s="217">
        <v>0</v>
      </c>
      <c r="G74" s="217">
        <v>1625.9380599999997</v>
      </c>
      <c r="H74" s="217">
        <v>0</v>
      </c>
      <c r="I74" s="217">
        <v>179.81100000000001</v>
      </c>
      <c r="J74" s="217">
        <v>0</v>
      </c>
      <c r="K74" s="217">
        <v>1631.1861099999999</v>
      </c>
      <c r="L74" s="158" t="s">
        <v>275</v>
      </c>
      <c r="M74" s="113" t="s">
        <v>289</v>
      </c>
      <c r="N74" s="257"/>
      <c r="O74" s="257"/>
    </row>
    <row r="75" spans="2:17" ht="15" customHeight="1" x14ac:dyDescent="0.25">
      <c r="B75" s="36" t="s">
        <v>290</v>
      </c>
      <c r="C75" s="36" t="s">
        <v>74</v>
      </c>
      <c r="D75" s="218">
        <v>0</v>
      </c>
      <c r="E75" s="218">
        <v>1100.3942299999999</v>
      </c>
      <c r="F75" s="218">
        <v>0</v>
      </c>
      <c r="G75" s="218">
        <v>8094.8512799999999</v>
      </c>
      <c r="H75" s="218">
        <v>0</v>
      </c>
      <c r="I75" s="218">
        <v>1446.8959</v>
      </c>
      <c r="J75" s="218">
        <v>0</v>
      </c>
      <c r="K75" s="218">
        <v>7748.3496099999993</v>
      </c>
      <c r="L75" s="154" t="s">
        <v>275</v>
      </c>
      <c r="M75" s="112" t="s">
        <v>291</v>
      </c>
      <c r="N75" s="257"/>
      <c r="O75" s="257"/>
    </row>
    <row r="76" spans="2:17" ht="15" customHeight="1" x14ac:dyDescent="0.25">
      <c r="B76" s="142" t="s">
        <v>292</v>
      </c>
      <c r="C76" s="142" t="s">
        <v>74</v>
      </c>
      <c r="D76" s="217">
        <v>0</v>
      </c>
      <c r="E76" s="217">
        <v>5.4461000000000004</v>
      </c>
      <c r="F76" s="217">
        <v>0</v>
      </c>
      <c r="G76" s="217">
        <v>105.35039999999999</v>
      </c>
      <c r="H76" s="217">
        <v>0</v>
      </c>
      <c r="I76" s="217">
        <v>3.8580000000000001</v>
      </c>
      <c r="J76" s="217">
        <v>0</v>
      </c>
      <c r="K76" s="217">
        <v>106.9385</v>
      </c>
      <c r="L76" s="158" t="s">
        <v>275</v>
      </c>
      <c r="M76" s="113" t="s">
        <v>293</v>
      </c>
      <c r="N76" s="257"/>
      <c r="O76" s="257"/>
    </row>
    <row r="77" spans="2:17" ht="15" customHeight="1" x14ac:dyDescent="0.25">
      <c r="B77" s="36" t="s">
        <v>294</v>
      </c>
      <c r="C77" s="36" t="s">
        <v>74</v>
      </c>
      <c r="D77" s="218">
        <v>0</v>
      </c>
      <c r="E77" s="218">
        <v>109.6635</v>
      </c>
      <c r="F77" s="218">
        <v>0</v>
      </c>
      <c r="G77" s="218">
        <v>843.61779000000001</v>
      </c>
      <c r="H77" s="218">
        <v>0</v>
      </c>
      <c r="I77" s="218">
        <v>41.23997</v>
      </c>
      <c r="J77" s="218">
        <v>0</v>
      </c>
      <c r="K77" s="218">
        <v>912.04132000000004</v>
      </c>
      <c r="L77" s="154" t="s">
        <v>275</v>
      </c>
      <c r="M77" s="112" t="s">
        <v>295</v>
      </c>
      <c r="N77" s="257"/>
      <c r="O77" s="257"/>
    </row>
    <row r="78" spans="2:17" ht="15" customHeight="1" x14ac:dyDescent="0.25">
      <c r="B78" s="142" t="s">
        <v>296</v>
      </c>
      <c r="C78" s="142" t="s">
        <v>283</v>
      </c>
      <c r="D78" s="217">
        <v>0</v>
      </c>
      <c r="E78" s="217">
        <v>63.378999999999998</v>
      </c>
      <c r="F78" s="217">
        <v>0</v>
      </c>
      <c r="G78" s="217">
        <v>5591.7420000000002</v>
      </c>
      <c r="H78" s="217">
        <v>0</v>
      </c>
      <c r="I78" s="217">
        <v>76.204539999999994</v>
      </c>
      <c r="J78" s="217">
        <v>0</v>
      </c>
      <c r="K78" s="217">
        <v>5578.9164600000004</v>
      </c>
      <c r="L78" s="158" t="s">
        <v>284</v>
      </c>
      <c r="M78" s="113" t="s">
        <v>297</v>
      </c>
      <c r="N78" s="257"/>
      <c r="O78" s="257"/>
    </row>
    <row r="79" spans="2:17" ht="15" customHeight="1" x14ac:dyDescent="0.25">
      <c r="B79" s="36" t="s">
        <v>298</v>
      </c>
      <c r="C79" s="36" t="s">
        <v>74</v>
      </c>
      <c r="D79" s="218">
        <v>0</v>
      </c>
      <c r="E79" s="218">
        <v>0</v>
      </c>
      <c r="F79" s="218">
        <v>0</v>
      </c>
      <c r="G79" s="218">
        <v>14021.379160000002</v>
      </c>
      <c r="H79" s="218">
        <v>0</v>
      </c>
      <c r="I79" s="218">
        <v>0</v>
      </c>
      <c r="J79" s="218">
        <v>0</v>
      </c>
      <c r="K79" s="218">
        <v>14021.379160000002</v>
      </c>
      <c r="L79" s="154" t="s">
        <v>275</v>
      </c>
      <c r="M79" s="112" t="s">
        <v>299</v>
      </c>
      <c r="N79" s="257"/>
      <c r="O79" s="257"/>
    </row>
    <row r="80" spans="2:17" ht="15" customHeight="1" x14ac:dyDescent="0.25">
      <c r="B80" s="142" t="s">
        <v>300</v>
      </c>
      <c r="C80" s="142" t="s">
        <v>74</v>
      </c>
      <c r="D80" s="217">
        <v>0</v>
      </c>
      <c r="E80" s="217">
        <v>0</v>
      </c>
      <c r="F80" s="217">
        <v>0</v>
      </c>
      <c r="G80" s="217">
        <v>4607.6767499999996</v>
      </c>
      <c r="H80" s="217">
        <v>0</v>
      </c>
      <c r="I80" s="217">
        <v>0</v>
      </c>
      <c r="J80" s="217">
        <v>0</v>
      </c>
      <c r="K80" s="217">
        <v>4607.6767499999996</v>
      </c>
      <c r="L80" s="158" t="s">
        <v>275</v>
      </c>
      <c r="M80" s="113" t="s">
        <v>301</v>
      </c>
      <c r="N80" s="257"/>
      <c r="O80" s="257"/>
    </row>
    <row r="81" spans="2:15" ht="15" customHeight="1" x14ac:dyDescent="0.25">
      <c r="B81" s="36" t="s">
        <v>302</v>
      </c>
      <c r="C81" s="36" t="s">
        <v>74</v>
      </c>
      <c r="D81" s="218">
        <v>0</v>
      </c>
      <c r="E81" s="218">
        <v>0</v>
      </c>
      <c r="F81" s="218">
        <v>0</v>
      </c>
      <c r="G81" s="218">
        <v>82.35</v>
      </c>
      <c r="H81" s="218">
        <v>0</v>
      </c>
      <c r="I81" s="218">
        <v>0</v>
      </c>
      <c r="J81" s="218">
        <v>0</v>
      </c>
      <c r="K81" s="218">
        <v>82.35</v>
      </c>
      <c r="L81" s="154" t="s">
        <v>275</v>
      </c>
      <c r="M81" s="112" t="s">
        <v>303</v>
      </c>
      <c r="N81" s="257"/>
      <c r="O81" s="257"/>
    </row>
    <row r="82" spans="2:15" ht="15" customHeight="1" x14ac:dyDescent="0.25">
      <c r="B82" s="142" t="s">
        <v>304</v>
      </c>
      <c r="C82" s="142" t="s">
        <v>74</v>
      </c>
      <c r="D82" s="217">
        <v>0</v>
      </c>
      <c r="E82" s="217">
        <v>349.84171999999995</v>
      </c>
      <c r="F82" s="217">
        <v>0</v>
      </c>
      <c r="G82" s="217">
        <v>9096.8068899999998</v>
      </c>
      <c r="H82" s="217">
        <v>0</v>
      </c>
      <c r="I82" s="217">
        <v>131.80173000000002</v>
      </c>
      <c r="J82" s="217">
        <v>0</v>
      </c>
      <c r="K82" s="217">
        <v>9314.846880000001</v>
      </c>
      <c r="L82" s="158" t="s">
        <v>275</v>
      </c>
      <c r="M82" s="113" t="s">
        <v>305</v>
      </c>
      <c r="N82" s="257"/>
      <c r="O82" s="257"/>
    </row>
    <row r="83" spans="2:15" ht="15" customHeight="1" x14ac:dyDescent="0.25">
      <c r="B83" s="36" t="s">
        <v>306</v>
      </c>
      <c r="C83" s="36" t="s">
        <v>74</v>
      </c>
      <c r="D83" s="218">
        <v>0</v>
      </c>
      <c r="E83" s="218">
        <v>23.981200000000001</v>
      </c>
      <c r="F83" s="218">
        <v>0</v>
      </c>
      <c r="G83" s="218">
        <v>433.89992000000001</v>
      </c>
      <c r="H83" s="218">
        <v>0</v>
      </c>
      <c r="I83" s="218">
        <v>6.1920999999999999</v>
      </c>
      <c r="J83" s="218">
        <v>0</v>
      </c>
      <c r="K83" s="218">
        <v>451.68902000000003</v>
      </c>
      <c r="L83" s="154" t="s">
        <v>275</v>
      </c>
      <c r="M83" s="112" t="s">
        <v>307</v>
      </c>
      <c r="N83" s="257"/>
      <c r="O83" s="257"/>
    </row>
    <row r="84" spans="2:15" ht="15" customHeight="1" x14ac:dyDescent="0.25">
      <c r="B84" s="142" t="s">
        <v>308</v>
      </c>
      <c r="C84" s="142" t="s">
        <v>74</v>
      </c>
      <c r="D84" s="217">
        <v>0</v>
      </c>
      <c r="E84" s="217">
        <v>0</v>
      </c>
      <c r="F84" s="217">
        <v>0</v>
      </c>
      <c r="G84" s="217">
        <v>9.0009999999999994</v>
      </c>
      <c r="H84" s="217">
        <v>0</v>
      </c>
      <c r="I84" s="217">
        <v>2.6</v>
      </c>
      <c r="J84" s="217">
        <v>0</v>
      </c>
      <c r="K84" s="217">
        <v>6.4009999999999998</v>
      </c>
      <c r="L84" s="158" t="s">
        <v>275</v>
      </c>
      <c r="M84" s="113" t="s">
        <v>309</v>
      </c>
      <c r="N84" s="257"/>
      <c r="O84" s="257"/>
    </row>
    <row r="85" spans="2:15" ht="15" customHeight="1" x14ac:dyDescent="0.25">
      <c r="B85" s="36" t="s">
        <v>310</v>
      </c>
      <c r="C85" s="36" t="s">
        <v>74</v>
      </c>
      <c r="D85" s="218">
        <v>0</v>
      </c>
      <c r="E85" s="218">
        <v>0</v>
      </c>
      <c r="F85" s="218">
        <v>0</v>
      </c>
      <c r="G85" s="218">
        <v>4</v>
      </c>
      <c r="H85" s="218">
        <v>0</v>
      </c>
      <c r="I85" s="218">
        <v>0</v>
      </c>
      <c r="J85" s="218">
        <v>0</v>
      </c>
      <c r="K85" s="218">
        <v>4</v>
      </c>
      <c r="L85" s="154" t="s">
        <v>275</v>
      </c>
      <c r="M85" s="112" t="s">
        <v>311</v>
      </c>
      <c r="N85" s="257"/>
      <c r="O85" s="257"/>
    </row>
    <row r="86" spans="2:15" x14ac:dyDescent="0.2">
      <c r="B86" s="142" t="s">
        <v>49</v>
      </c>
      <c r="C86" s="142" t="s">
        <v>74</v>
      </c>
      <c r="D86" s="217">
        <v>0</v>
      </c>
      <c r="E86" s="217">
        <v>249.61</v>
      </c>
      <c r="F86" s="217">
        <v>0</v>
      </c>
      <c r="G86" s="217">
        <v>735.13900000000001</v>
      </c>
      <c r="H86" s="217">
        <v>0</v>
      </c>
      <c r="I86" s="217">
        <v>293.46199999999999</v>
      </c>
      <c r="J86" s="217">
        <v>0</v>
      </c>
      <c r="K86" s="217">
        <v>691.28700000000003</v>
      </c>
      <c r="L86" s="158" t="s">
        <v>275</v>
      </c>
      <c r="M86" s="113" t="s">
        <v>312</v>
      </c>
    </row>
    <row r="87" spans="2:15" x14ac:dyDescent="0.2">
      <c r="D87" s="48"/>
      <c r="E87" s="48"/>
      <c r="F87" s="48"/>
      <c r="G87" s="48"/>
      <c r="H87" s="48"/>
      <c r="I87" s="48"/>
      <c r="J87" s="48"/>
      <c r="K87" s="48"/>
      <c r="M87" s="214" t="s">
        <v>585</v>
      </c>
    </row>
    <row r="88" spans="2:15" x14ac:dyDescent="0.2">
      <c r="B88" s="4" t="s">
        <v>428</v>
      </c>
      <c r="L88" s="4"/>
      <c r="M88" s="214" t="s">
        <v>429</v>
      </c>
    </row>
    <row r="89" spans="2:15" x14ac:dyDescent="0.2">
      <c r="B89" s="10" t="s">
        <v>176</v>
      </c>
      <c r="C89" s="10"/>
      <c r="L89" s="4"/>
      <c r="M89" s="45" t="s">
        <v>82</v>
      </c>
    </row>
    <row r="90" spans="2:15" x14ac:dyDescent="0.2">
      <c r="B90" s="10"/>
      <c r="C90" s="10"/>
      <c r="L90" s="4"/>
      <c r="M90" s="45"/>
    </row>
    <row r="91" spans="2:15" ht="14.5" x14ac:dyDescent="0.35">
      <c r="B91" s="74" t="s">
        <v>426</v>
      </c>
      <c r="D91" s="74"/>
      <c r="J91" s="74"/>
      <c r="L91" s="4"/>
      <c r="M91" s="74" t="s">
        <v>427</v>
      </c>
    </row>
  </sheetData>
  <mergeCells count="10">
    <mergeCell ref="L5:L8"/>
    <mergeCell ref="D7:E7"/>
    <mergeCell ref="F7:G7"/>
    <mergeCell ref="H7:I7"/>
    <mergeCell ref="J7:K7"/>
    <mergeCell ref="C5:C8"/>
    <mergeCell ref="D5:E5"/>
    <mergeCell ref="F5:G5"/>
    <mergeCell ref="H5:I5"/>
    <mergeCell ref="J5:K5"/>
  </mergeCells>
  <hyperlinks>
    <hyperlink ref="A1" location="Index!A1" display="Index!" xr:uid="{DA6C202D-F7C0-4568-B9A2-419CA356131D}"/>
    <hyperlink ref="B91" location="Enquiries!A1" display="Contact us for media support and coordination." xr:uid="{C7A2F6EC-2A10-46F1-A613-6A4319442069}"/>
    <hyperlink ref="M91" location="Enquiries!A1" display="للنشر الإعلامي يُرجى التواصل معنا للدعم والتنسيق." xr:uid="{6D22028F-69EE-4392-9E5F-EAFA8CA86DF9}"/>
  </hyperlinks>
  <pageMargins left="0.7" right="0.7" top="0.75" bottom="0.75" header="0.3" footer="0.3"/>
  <pageSetup orientation="portrait" r:id="rId1"/>
  <headerFooter>
    <oddFooter>&amp;C_x000D_&amp;1#&amp;"Aptos"&amp;11&amp;K000000 This is classified as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9DD-E840-469F-A6BB-EC3957C7E082}">
  <sheetPr>
    <tabColor rgb="FFFFFF00"/>
  </sheetPr>
  <dimension ref="A1:H108"/>
  <sheetViews>
    <sheetView showGridLines="0" zoomScaleNormal="100" workbookViewId="0">
      <selection activeCell="F15" sqref="F15"/>
    </sheetView>
  </sheetViews>
  <sheetFormatPr defaultColWidth="8.7265625" defaultRowHeight="10" x14ac:dyDescent="0.2"/>
  <cols>
    <col min="1" max="1" width="12.54296875" style="4" customWidth="1"/>
    <col min="2" max="2" width="41" style="4" customWidth="1"/>
    <col min="3" max="3" width="14.54296875" style="4" customWidth="1"/>
    <col min="4" max="4" width="14" style="4" customWidth="1"/>
    <col min="5" max="5" width="18.453125" style="4" customWidth="1"/>
    <col min="6" max="6" width="16.7265625" style="4" customWidth="1"/>
    <col min="7" max="7" width="14.81640625" style="4" customWidth="1"/>
    <col min="8" max="8" width="42" style="4" customWidth="1"/>
    <col min="9" max="16384" width="8.7265625" style="4"/>
  </cols>
  <sheetData>
    <row r="1" spans="1:8" ht="15" customHeight="1" x14ac:dyDescent="0.35">
      <c r="A1" s="74" t="s">
        <v>165</v>
      </c>
      <c r="H1" s="45"/>
    </row>
    <row r="2" spans="1:8" ht="15" customHeight="1" x14ac:dyDescent="0.2">
      <c r="B2" s="5" t="s">
        <v>509</v>
      </c>
      <c r="D2" s="6"/>
      <c r="E2" s="6"/>
      <c r="F2" s="6"/>
      <c r="G2" s="6"/>
      <c r="H2" s="138" t="s">
        <v>508</v>
      </c>
    </row>
    <row r="3" spans="1:8" ht="15" customHeight="1" x14ac:dyDescent="0.2">
      <c r="B3" s="3" t="s">
        <v>47</v>
      </c>
      <c r="D3" s="6"/>
      <c r="E3" s="6"/>
      <c r="F3" s="6"/>
      <c r="G3" s="6"/>
      <c r="H3" s="4" t="s">
        <v>101</v>
      </c>
    </row>
    <row r="4" spans="1:8" ht="15" customHeight="1" x14ac:dyDescent="0.2">
      <c r="B4" s="15" t="s">
        <v>6</v>
      </c>
      <c r="C4" s="50" t="s">
        <v>205</v>
      </c>
      <c r="D4" s="16" t="s">
        <v>207</v>
      </c>
      <c r="E4" s="16" t="s">
        <v>209</v>
      </c>
      <c r="F4" s="16" t="s">
        <v>211</v>
      </c>
      <c r="G4" s="127" t="s">
        <v>83</v>
      </c>
      <c r="H4" s="50" t="s">
        <v>130</v>
      </c>
    </row>
    <row r="5" spans="1:8" ht="24" customHeight="1" x14ac:dyDescent="0.2">
      <c r="B5" s="17"/>
      <c r="C5" s="132" t="s">
        <v>204</v>
      </c>
      <c r="D5" s="117" t="s">
        <v>206</v>
      </c>
      <c r="E5" s="117" t="s">
        <v>208</v>
      </c>
      <c r="F5" s="118" t="s">
        <v>210</v>
      </c>
      <c r="G5" s="118" t="s">
        <v>10</v>
      </c>
      <c r="H5" s="50"/>
    </row>
    <row r="6" spans="1:8" ht="17.149999999999999" customHeight="1" x14ac:dyDescent="0.2">
      <c r="B6" s="139" t="s">
        <v>10</v>
      </c>
      <c r="C6" s="140">
        <f t="shared" ref="C6:E6" si="0">SUM(C7:C26)</f>
        <v>33507.036999999997</v>
      </c>
      <c r="D6" s="140">
        <f t="shared" si="0"/>
        <v>31131.698</v>
      </c>
      <c r="E6" s="140">
        <f t="shared" si="0"/>
        <v>6209.3639999999996</v>
      </c>
      <c r="F6" s="140">
        <f>SUM(F7:F26)</f>
        <v>31360.598000000002</v>
      </c>
      <c r="G6" s="140">
        <f>SUM(G7:G26)</f>
        <v>102208.697</v>
      </c>
      <c r="H6" s="141" t="s">
        <v>83</v>
      </c>
    </row>
    <row r="7" spans="1:8" ht="15" customHeight="1" x14ac:dyDescent="0.2">
      <c r="B7" s="223" t="s">
        <v>323</v>
      </c>
      <c r="C7" s="224">
        <v>0</v>
      </c>
      <c r="D7" s="225">
        <v>0</v>
      </c>
      <c r="E7" s="224">
        <v>0</v>
      </c>
      <c r="F7" s="225">
        <v>11</v>
      </c>
      <c r="G7" s="225">
        <f>SUM(C7:F7)</f>
        <v>11</v>
      </c>
      <c r="H7" s="180" t="s">
        <v>324</v>
      </c>
    </row>
    <row r="8" spans="1:8" ht="15" customHeight="1" x14ac:dyDescent="0.2">
      <c r="B8" s="178" t="s">
        <v>349</v>
      </c>
      <c r="C8" s="179">
        <v>93.2</v>
      </c>
      <c r="D8" s="226">
        <v>2218.1280000000002</v>
      </c>
      <c r="E8" s="179">
        <v>56</v>
      </c>
      <c r="F8" s="226">
        <v>1544.7049999999999</v>
      </c>
      <c r="G8" s="226">
        <f>SUM(C8:F8)</f>
        <v>3912.0329999999999</v>
      </c>
      <c r="H8" s="108" t="s">
        <v>350</v>
      </c>
    </row>
    <row r="9" spans="1:8" ht="15" customHeight="1" x14ac:dyDescent="0.2">
      <c r="B9" s="223" t="s">
        <v>325</v>
      </c>
      <c r="C9" s="224">
        <v>2250.4580000000001</v>
      </c>
      <c r="D9" s="225">
        <v>364.27499999999998</v>
      </c>
      <c r="E9" s="224">
        <v>544.11599999999999</v>
      </c>
      <c r="F9" s="225">
        <v>11</v>
      </c>
      <c r="G9" s="225">
        <f t="shared" ref="G9:G25" si="1">SUM(C9:F9)</f>
        <v>3169.8490000000002</v>
      </c>
      <c r="H9" s="180" t="s">
        <v>326</v>
      </c>
    </row>
    <row r="10" spans="1:8" ht="15" customHeight="1" x14ac:dyDescent="0.2">
      <c r="B10" s="178" t="s">
        <v>327</v>
      </c>
      <c r="C10" s="179">
        <v>502.65600000000001</v>
      </c>
      <c r="D10" s="226">
        <v>0</v>
      </c>
      <c r="E10" s="179">
        <v>302.47199999999998</v>
      </c>
      <c r="F10" s="226">
        <v>777.529</v>
      </c>
      <c r="G10" s="226">
        <f t="shared" si="1"/>
        <v>1582.6569999999999</v>
      </c>
      <c r="H10" s="108" t="s">
        <v>328</v>
      </c>
    </row>
    <row r="11" spans="1:8" ht="15" customHeight="1" x14ac:dyDescent="0.2">
      <c r="B11" s="223" t="s">
        <v>359</v>
      </c>
      <c r="C11" s="224">
        <v>1872.7950000000001</v>
      </c>
      <c r="D11" s="225">
        <v>4890.232</v>
      </c>
      <c r="E11" s="224">
        <v>380.89800000000002</v>
      </c>
      <c r="F11" s="225">
        <v>5479.98</v>
      </c>
      <c r="G11" s="225">
        <f t="shared" si="1"/>
        <v>12623.904999999999</v>
      </c>
      <c r="H11" s="180" t="s">
        <v>312</v>
      </c>
    </row>
    <row r="12" spans="1:8" ht="15" customHeight="1" x14ac:dyDescent="0.2">
      <c r="B12" s="178" t="s">
        <v>353</v>
      </c>
      <c r="C12" s="179">
        <v>1823.385</v>
      </c>
      <c r="D12" s="226">
        <v>2422.1190000000001</v>
      </c>
      <c r="E12" s="179">
        <v>524.19000000000005</v>
      </c>
      <c r="F12" s="226">
        <v>5247.5919999999996</v>
      </c>
      <c r="G12" s="226">
        <f t="shared" si="1"/>
        <v>10017.286</v>
      </c>
      <c r="H12" s="108" t="s">
        <v>354</v>
      </c>
    </row>
    <row r="13" spans="1:8" ht="15" customHeight="1" x14ac:dyDescent="0.2">
      <c r="B13" s="223" t="s">
        <v>341</v>
      </c>
      <c r="C13" s="224">
        <v>478.8</v>
      </c>
      <c r="D13" s="225">
        <v>780.29200000000003</v>
      </c>
      <c r="E13" s="224">
        <v>194.25</v>
      </c>
      <c r="F13" s="225">
        <v>419.80799999999999</v>
      </c>
      <c r="G13" s="225">
        <f t="shared" si="1"/>
        <v>1873.15</v>
      </c>
      <c r="H13" s="180" t="s">
        <v>342</v>
      </c>
    </row>
    <row r="14" spans="1:8" ht="15" customHeight="1" x14ac:dyDescent="0.2">
      <c r="B14" s="178" t="s">
        <v>339</v>
      </c>
      <c r="C14" s="179">
        <v>0</v>
      </c>
      <c r="D14" s="226">
        <v>0</v>
      </c>
      <c r="E14" s="179">
        <v>0</v>
      </c>
      <c r="F14" s="226">
        <v>0</v>
      </c>
      <c r="G14" s="226">
        <f t="shared" si="1"/>
        <v>0</v>
      </c>
      <c r="H14" s="108" t="s">
        <v>340</v>
      </c>
    </row>
    <row r="15" spans="1:8" ht="15" customHeight="1" x14ac:dyDescent="0.2">
      <c r="B15" s="223" t="s">
        <v>337</v>
      </c>
      <c r="C15" s="224">
        <v>2730.7939999999999</v>
      </c>
      <c r="D15" s="225">
        <v>1184.1590000000001</v>
      </c>
      <c r="E15" s="224">
        <v>470.95100000000002</v>
      </c>
      <c r="F15" s="225">
        <v>1697.8130000000001</v>
      </c>
      <c r="G15" s="225">
        <f t="shared" si="1"/>
        <v>6083.7170000000006</v>
      </c>
      <c r="H15" s="180" t="s">
        <v>338</v>
      </c>
    </row>
    <row r="16" spans="1:8" ht="15" customHeight="1" x14ac:dyDescent="0.2">
      <c r="B16" s="178" t="s">
        <v>329</v>
      </c>
      <c r="C16" s="179">
        <v>357.09899999999999</v>
      </c>
      <c r="D16" s="226">
        <v>562.74300000000005</v>
      </c>
      <c r="E16" s="179">
        <v>214.90199999999999</v>
      </c>
      <c r="F16" s="226">
        <v>1251.4179999999999</v>
      </c>
      <c r="G16" s="226">
        <f t="shared" si="1"/>
        <v>2386.1620000000003</v>
      </c>
      <c r="H16" s="108" t="s">
        <v>330</v>
      </c>
    </row>
    <row r="17" spans="2:8" ht="15" customHeight="1" x14ac:dyDescent="0.2">
      <c r="B17" s="223" t="s">
        <v>347</v>
      </c>
      <c r="C17" s="224">
        <v>7106.75</v>
      </c>
      <c r="D17" s="225">
        <v>558.80999999999995</v>
      </c>
      <c r="E17" s="224">
        <v>458.15899999999999</v>
      </c>
      <c r="F17" s="225">
        <v>0</v>
      </c>
      <c r="G17" s="225">
        <f t="shared" si="1"/>
        <v>8123.7189999999991</v>
      </c>
      <c r="H17" s="180" t="s">
        <v>348</v>
      </c>
    </row>
    <row r="18" spans="2:8" ht="15" customHeight="1" x14ac:dyDescent="0.2">
      <c r="B18" s="178" t="s">
        <v>345</v>
      </c>
      <c r="C18" s="179">
        <v>461.68400000000003</v>
      </c>
      <c r="D18" s="226">
        <v>13.85</v>
      </c>
      <c r="E18" s="179">
        <v>42</v>
      </c>
      <c r="F18" s="226">
        <v>2236.3150000000001</v>
      </c>
      <c r="G18" s="226">
        <f t="shared" si="1"/>
        <v>2753.8490000000002</v>
      </c>
      <c r="H18" s="108" t="s">
        <v>346</v>
      </c>
    </row>
    <row r="19" spans="2:8" ht="15" customHeight="1" x14ac:dyDescent="0.2">
      <c r="B19" s="223" t="s">
        <v>343</v>
      </c>
      <c r="C19" s="224">
        <v>2</v>
      </c>
      <c r="D19" s="225">
        <v>5016.2579999999998</v>
      </c>
      <c r="E19" s="224">
        <v>0</v>
      </c>
      <c r="F19" s="225">
        <v>0.5</v>
      </c>
      <c r="G19" s="225">
        <f t="shared" si="1"/>
        <v>5018.7579999999998</v>
      </c>
      <c r="H19" s="180" t="s">
        <v>344</v>
      </c>
    </row>
    <row r="20" spans="2:8" ht="15" customHeight="1" x14ac:dyDescent="0.2">
      <c r="B20" s="178" t="s">
        <v>355</v>
      </c>
      <c r="C20" s="179">
        <v>145.666</v>
      </c>
      <c r="D20" s="226">
        <v>82.471000000000004</v>
      </c>
      <c r="E20" s="179">
        <v>60.634999999999998</v>
      </c>
      <c r="F20" s="226">
        <v>63.648000000000003</v>
      </c>
      <c r="G20" s="226">
        <f t="shared" si="1"/>
        <v>352.42</v>
      </c>
      <c r="H20" s="108" t="s">
        <v>356</v>
      </c>
    </row>
    <row r="21" spans="2:8" ht="15" customHeight="1" x14ac:dyDescent="0.2">
      <c r="B21" s="223" t="s">
        <v>357</v>
      </c>
      <c r="C21" s="224">
        <v>0</v>
      </c>
      <c r="D21" s="225">
        <v>647.78300000000002</v>
      </c>
      <c r="E21" s="224">
        <v>0</v>
      </c>
      <c r="F21" s="225">
        <v>582.17899999999997</v>
      </c>
      <c r="G21" s="225">
        <f t="shared" si="1"/>
        <v>1229.962</v>
      </c>
      <c r="H21" s="180" t="s">
        <v>358</v>
      </c>
    </row>
    <row r="22" spans="2:8" ht="15" customHeight="1" x14ac:dyDescent="0.2">
      <c r="B22" s="178" t="s">
        <v>333</v>
      </c>
      <c r="C22" s="179">
        <v>2037.904</v>
      </c>
      <c r="D22" s="226">
        <v>1922.4469999999999</v>
      </c>
      <c r="E22" s="179">
        <v>324.99900000000002</v>
      </c>
      <c r="F22" s="226">
        <v>2070.011</v>
      </c>
      <c r="G22" s="226">
        <f t="shared" si="1"/>
        <v>6355.360999999999</v>
      </c>
      <c r="H22" s="108" t="s">
        <v>334</v>
      </c>
    </row>
    <row r="23" spans="2:8" ht="15" customHeight="1" x14ac:dyDescent="0.2">
      <c r="B23" s="223" t="s">
        <v>331</v>
      </c>
      <c r="C23" s="224">
        <v>4389.6040000000003</v>
      </c>
      <c r="D23" s="225">
        <v>1500.2449999999999</v>
      </c>
      <c r="E23" s="224">
        <v>2280.623</v>
      </c>
      <c r="F23" s="225">
        <v>6000.9290000000001</v>
      </c>
      <c r="G23" s="225">
        <f t="shared" si="1"/>
        <v>14171.401</v>
      </c>
      <c r="H23" s="180" t="s">
        <v>332</v>
      </c>
    </row>
    <row r="24" spans="2:8" ht="15" customHeight="1" x14ac:dyDescent="0.2">
      <c r="B24" s="178" t="s">
        <v>335</v>
      </c>
      <c r="C24" s="179">
        <v>318.041</v>
      </c>
      <c r="D24" s="226">
        <v>1173.652</v>
      </c>
      <c r="E24" s="179">
        <v>157.66900000000001</v>
      </c>
      <c r="F24" s="226">
        <v>3846.473</v>
      </c>
      <c r="G24" s="226">
        <f t="shared" si="1"/>
        <v>5495.835</v>
      </c>
      <c r="H24" s="108" t="s">
        <v>336</v>
      </c>
    </row>
    <row r="25" spans="2:8" ht="15" customHeight="1" x14ac:dyDescent="0.2">
      <c r="B25" s="223" t="s">
        <v>351</v>
      </c>
      <c r="C25" s="224">
        <v>8936.2009999999991</v>
      </c>
      <c r="D25" s="225">
        <v>7794.2340000000004</v>
      </c>
      <c r="E25" s="224">
        <v>197.5</v>
      </c>
      <c r="F25" s="225">
        <v>119.69799999999999</v>
      </c>
      <c r="G25" s="225">
        <f t="shared" si="1"/>
        <v>17047.632999999998</v>
      </c>
      <c r="H25" s="180" t="s">
        <v>352</v>
      </c>
    </row>
    <row r="26" spans="2:8" x14ac:dyDescent="0.2">
      <c r="B26" s="178" t="s">
        <v>587</v>
      </c>
      <c r="C26" s="179">
        <v>0</v>
      </c>
      <c r="D26" s="226">
        <v>0</v>
      </c>
      <c r="E26" s="179">
        <v>0</v>
      </c>
      <c r="F26" s="226">
        <v>0</v>
      </c>
      <c r="G26" s="226">
        <v>0</v>
      </c>
      <c r="H26" s="108" t="s">
        <v>586</v>
      </c>
    </row>
    <row r="27" spans="2:8" x14ac:dyDescent="0.2">
      <c r="F27" s="291"/>
      <c r="G27" s="291"/>
    </row>
    <row r="28" spans="2:8" x14ac:dyDescent="0.2">
      <c r="B28" s="4" t="s">
        <v>428</v>
      </c>
      <c r="H28" s="214" t="s">
        <v>429</v>
      </c>
    </row>
    <row r="29" spans="2:8" ht="15" customHeight="1" x14ac:dyDescent="0.2">
      <c r="B29" s="10" t="s">
        <v>176</v>
      </c>
      <c r="C29" s="304"/>
      <c r="D29" s="304"/>
      <c r="E29" s="304"/>
      <c r="F29" s="304"/>
      <c r="H29" s="45" t="s">
        <v>82</v>
      </c>
    </row>
    <row r="31" spans="2:8" ht="14.5" x14ac:dyDescent="0.35">
      <c r="B31" s="74" t="s">
        <v>426</v>
      </c>
      <c r="D31" s="74"/>
      <c r="H31" s="74" t="s">
        <v>427</v>
      </c>
    </row>
    <row r="68" spans="1:8" s="28" customFormat="1" ht="10.5" x14ac:dyDescent="0.25">
      <c r="A68" s="4"/>
      <c r="B68" s="4"/>
      <c r="C68" s="4"/>
      <c r="D68" s="4"/>
      <c r="E68" s="4"/>
      <c r="F68" s="4"/>
      <c r="G68" s="4"/>
      <c r="H68" s="4"/>
    </row>
    <row r="88" spans="1:8" s="28" customFormat="1" ht="10.5" x14ac:dyDescent="0.25">
      <c r="A88" s="4"/>
      <c r="B88" s="4"/>
      <c r="C88" s="4"/>
      <c r="D88" s="4"/>
      <c r="E88" s="4"/>
      <c r="F88" s="4"/>
      <c r="G88" s="4"/>
      <c r="H88" s="4"/>
    </row>
    <row r="108" spans="1:8" s="28" customFormat="1" ht="10.5" x14ac:dyDescent="0.25">
      <c r="A108" s="4"/>
      <c r="B108" s="4"/>
      <c r="C108" s="4"/>
      <c r="D108" s="4"/>
      <c r="E108" s="4"/>
      <c r="F108" s="4"/>
      <c r="G108" s="4"/>
      <c r="H108" s="4"/>
    </row>
  </sheetData>
  <hyperlinks>
    <hyperlink ref="B31" location="Enquiries!A1" display="Contact us for media support and coordination." xr:uid="{C19D6D7A-1CBA-4EDA-A818-BEB595C5C242}"/>
    <hyperlink ref="H31" location="Enquiries!A1" display="للنشر الإعلامي يُرجى التواصل معنا للدعم والتنسيق." xr:uid="{A1639774-B2BE-4239-9ADE-AFBF4DB42FB2}"/>
    <hyperlink ref="A1" location="Index!A1" display="Index!" xr:uid="{1F6421AD-CDB3-4A15-A10D-E322CE596088}"/>
  </hyperlinks>
  <pageMargins left="0.7" right="0.7" top="0.75" bottom="0.75" header="0.3" footer="0.3"/>
  <pageSetup orientation="portrait" r:id="rId1"/>
  <headerFooter>
    <oddFooter>&amp;C_x000D_&amp;1#&amp;"Aptos"&amp;11&amp;K000000 This is classified as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60B6-35AB-4012-8F5F-04143DF39E52}">
  <sheetPr>
    <tabColor rgb="FFFFFF00"/>
  </sheetPr>
  <dimension ref="A1:J34"/>
  <sheetViews>
    <sheetView showGridLines="0" zoomScale="85" zoomScaleNormal="85" workbookViewId="0">
      <selection activeCell="A18" sqref="A18"/>
    </sheetView>
  </sheetViews>
  <sheetFormatPr defaultColWidth="8.7265625" defaultRowHeight="10" x14ac:dyDescent="0.2"/>
  <cols>
    <col min="1" max="1" width="8.7265625" style="4"/>
    <col min="2" max="2" width="43" style="4" customWidth="1"/>
    <col min="3" max="3" width="18.26953125" style="4" customWidth="1"/>
    <col min="4" max="4" width="42.1796875" style="4" customWidth="1"/>
    <col min="5" max="5" width="13.7265625" style="4" customWidth="1"/>
    <col min="6" max="16384" width="8.7265625" style="4"/>
  </cols>
  <sheetData>
    <row r="1" spans="1:4" ht="14.5" x14ac:dyDescent="0.35">
      <c r="A1" s="74" t="s">
        <v>165</v>
      </c>
    </row>
    <row r="2" spans="1:4" ht="40.5" customHeight="1" x14ac:dyDescent="0.2">
      <c r="B2" s="181" t="s">
        <v>511</v>
      </c>
      <c r="D2" s="182" t="s">
        <v>510</v>
      </c>
    </row>
    <row r="3" spans="1:4" ht="8.25" customHeight="1" x14ac:dyDescent="0.2"/>
    <row r="4" spans="1:4" ht="15" customHeight="1" x14ac:dyDescent="0.2">
      <c r="B4" s="15" t="s">
        <v>6</v>
      </c>
      <c r="C4" s="183">
        <v>2024</v>
      </c>
      <c r="D4" s="16" t="s">
        <v>130</v>
      </c>
    </row>
    <row r="5" spans="1:4" ht="15" customHeight="1" x14ac:dyDescent="0.25">
      <c r="B5" s="119" t="s">
        <v>204</v>
      </c>
      <c r="C5" s="184"/>
      <c r="D5" s="185" t="s">
        <v>205</v>
      </c>
    </row>
    <row r="6" spans="1:4" ht="15" customHeight="1" x14ac:dyDescent="0.2">
      <c r="B6" s="120" t="s">
        <v>360</v>
      </c>
      <c r="C6" s="125">
        <v>13</v>
      </c>
      <c r="D6" s="112" t="s">
        <v>361</v>
      </c>
    </row>
    <row r="7" spans="1:4" ht="15" customHeight="1" x14ac:dyDescent="0.2">
      <c r="B7" s="121" t="s">
        <v>362</v>
      </c>
      <c r="C7" s="126">
        <v>5145500</v>
      </c>
      <c r="D7" s="113" t="s">
        <v>363</v>
      </c>
    </row>
    <row r="8" spans="1:4" ht="15" customHeight="1" x14ac:dyDescent="0.2">
      <c r="B8" s="120" t="s">
        <v>364</v>
      </c>
      <c r="C8" s="125">
        <v>206</v>
      </c>
      <c r="D8" s="112" t="s">
        <v>365</v>
      </c>
    </row>
    <row r="9" spans="1:4" ht="15" customHeight="1" x14ac:dyDescent="0.2">
      <c r="B9" s="121" t="s">
        <v>366</v>
      </c>
      <c r="C9" s="126">
        <v>276424</v>
      </c>
      <c r="D9" s="113" t="s">
        <v>367</v>
      </c>
    </row>
    <row r="10" spans="1:4" ht="15" customHeight="1" x14ac:dyDescent="0.25">
      <c r="B10" s="186" t="s">
        <v>206</v>
      </c>
      <c r="C10" s="125"/>
      <c r="D10" s="187" t="s">
        <v>207</v>
      </c>
    </row>
    <row r="11" spans="1:4" ht="15" customHeight="1" x14ac:dyDescent="0.2">
      <c r="B11" s="121" t="s">
        <v>360</v>
      </c>
      <c r="C11" s="126">
        <v>9</v>
      </c>
      <c r="D11" s="113" t="s">
        <v>361</v>
      </c>
    </row>
    <row r="12" spans="1:4" ht="15" customHeight="1" x14ac:dyDescent="0.2">
      <c r="B12" s="120" t="s">
        <v>362</v>
      </c>
      <c r="C12" s="125">
        <v>3915000</v>
      </c>
      <c r="D12" s="112" t="s">
        <v>368</v>
      </c>
    </row>
    <row r="13" spans="1:4" ht="15" customHeight="1" x14ac:dyDescent="0.2">
      <c r="B13" s="121" t="s">
        <v>364</v>
      </c>
      <c r="C13" s="126">
        <v>93</v>
      </c>
      <c r="D13" s="113" t="s">
        <v>365</v>
      </c>
    </row>
    <row r="14" spans="1:4" ht="15" customHeight="1" x14ac:dyDescent="0.2">
      <c r="B14" s="120" t="s">
        <v>366</v>
      </c>
      <c r="C14" s="125">
        <v>142523</v>
      </c>
      <c r="D14" s="112" t="s">
        <v>369</v>
      </c>
    </row>
    <row r="15" spans="1:4" ht="15" customHeight="1" x14ac:dyDescent="0.2">
      <c r="B15" s="121" t="s">
        <v>370</v>
      </c>
      <c r="C15" s="126">
        <v>3032990</v>
      </c>
      <c r="D15" s="113" t="s">
        <v>371</v>
      </c>
    </row>
    <row r="16" spans="1:4" ht="15" customHeight="1" x14ac:dyDescent="0.25">
      <c r="B16" s="186" t="s">
        <v>208</v>
      </c>
      <c r="C16" s="125"/>
      <c r="D16" s="187" t="s">
        <v>209</v>
      </c>
    </row>
    <row r="17" spans="2:4" ht="15" customHeight="1" x14ac:dyDescent="0.2">
      <c r="B17" s="121" t="s">
        <v>360</v>
      </c>
      <c r="C17" s="126">
        <v>7</v>
      </c>
      <c r="D17" s="113" t="s">
        <v>361</v>
      </c>
    </row>
    <row r="18" spans="2:4" ht="15" customHeight="1" x14ac:dyDescent="0.2">
      <c r="B18" s="120" t="s">
        <v>362</v>
      </c>
      <c r="C18" s="125">
        <v>531368</v>
      </c>
      <c r="D18" s="112" t="s">
        <v>363</v>
      </c>
    </row>
    <row r="19" spans="2:4" ht="15" customHeight="1" x14ac:dyDescent="0.2">
      <c r="B19" s="121" t="s">
        <v>364</v>
      </c>
      <c r="C19" s="126">
        <v>98</v>
      </c>
      <c r="D19" s="113" t="s">
        <v>365</v>
      </c>
    </row>
    <row r="20" spans="2:4" ht="15" customHeight="1" x14ac:dyDescent="0.2">
      <c r="B20" s="120" t="s">
        <v>366</v>
      </c>
      <c r="C20" s="125">
        <v>115708</v>
      </c>
      <c r="D20" s="112" t="s">
        <v>367</v>
      </c>
    </row>
    <row r="21" spans="2:4" ht="15" customHeight="1" x14ac:dyDescent="0.2">
      <c r="B21" s="121" t="s">
        <v>370</v>
      </c>
      <c r="C21" s="126">
        <v>513258</v>
      </c>
      <c r="D21" s="113" t="s">
        <v>371</v>
      </c>
    </row>
    <row r="22" spans="2:4" ht="15" customHeight="1" x14ac:dyDescent="0.25">
      <c r="B22" s="186" t="s">
        <v>210</v>
      </c>
      <c r="C22" s="125"/>
      <c r="D22" s="187" t="s">
        <v>211</v>
      </c>
    </row>
    <row r="23" spans="2:4" ht="15" customHeight="1" x14ac:dyDescent="0.2">
      <c r="B23" s="121" t="s">
        <v>360</v>
      </c>
      <c r="C23" s="237">
        <v>16</v>
      </c>
      <c r="D23" s="113" t="s">
        <v>361</v>
      </c>
    </row>
    <row r="24" spans="2:4" ht="15" customHeight="1" x14ac:dyDescent="0.2">
      <c r="B24" s="120" t="s">
        <v>362</v>
      </c>
      <c r="C24" s="125">
        <v>64093</v>
      </c>
      <c r="D24" s="112" t="s">
        <v>363</v>
      </c>
    </row>
    <row r="25" spans="2:4" ht="15" customHeight="1" x14ac:dyDescent="0.2">
      <c r="B25" s="121" t="s">
        <v>364</v>
      </c>
      <c r="C25" s="237">
        <v>289</v>
      </c>
      <c r="D25" s="113" t="s">
        <v>365</v>
      </c>
    </row>
    <row r="26" spans="2:4" ht="15" customHeight="1" x14ac:dyDescent="0.2">
      <c r="B26" s="120" t="s">
        <v>366</v>
      </c>
      <c r="C26" s="125">
        <v>1218383.6200000001</v>
      </c>
      <c r="D26" s="112" t="s">
        <v>367</v>
      </c>
    </row>
    <row r="27" spans="2:4" ht="15" customHeight="1" x14ac:dyDescent="0.2">
      <c r="B27" s="121" t="s">
        <v>372</v>
      </c>
      <c r="C27" s="237">
        <v>35223</v>
      </c>
      <c r="D27" s="113" t="s">
        <v>373</v>
      </c>
    </row>
    <row r="28" spans="2:4" ht="15" customHeight="1" x14ac:dyDescent="0.2">
      <c r="B28" s="120" t="s">
        <v>374</v>
      </c>
      <c r="C28" s="125">
        <v>15428</v>
      </c>
      <c r="D28" s="112" t="s">
        <v>375</v>
      </c>
    </row>
    <row r="30" spans="2:4" x14ac:dyDescent="0.2">
      <c r="B30" s="4" t="s">
        <v>428</v>
      </c>
      <c r="D30" s="214" t="s">
        <v>429</v>
      </c>
    </row>
    <row r="31" spans="2:4" x14ac:dyDescent="0.2">
      <c r="B31" s="10" t="s">
        <v>176</v>
      </c>
      <c r="D31" s="45" t="s">
        <v>82</v>
      </c>
    </row>
    <row r="34" spans="2:10" ht="14.5" x14ac:dyDescent="0.35">
      <c r="B34" s="74" t="s">
        <v>426</v>
      </c>
      <c r="D34" s="74" t="s">
        <v>427</v>
      </c>
      <c r="J34" s="74"/>
    </row>
  </sheetData>
  <hyperlinks>
    <hyperlink ref="A1" location="Index!A1" display="Index!" xr:uid="{8FF73928-21C5-44CD-826B-A5FC0E7D480C}"/>
    <hyperlink ref="B34" location="Enquiries!A1" display="Contact us for media support and coordination." xr:uid="{AEE42A97-FBA4-45D0-8398-13DA6DF05327}"/>
    <hyperlink ref="D34" location="Enquiries!A1" display="للنشر الإعلامي يُرجى التواصل معنا للدعم والتنسيق." xr:uid="{83F738F2-7200-4DC5-8935-C231366A2845}"/>
  </hyperlinks>
  <pageMargins left="0.7" right="0.7" top="0.75" bottom="0.75" header="0.3" footer="0.3"/>
  <pageSetup orientation="portrait" r:id="rId1"/>
  <headerFooter>
    <oddFooter>&amp;C_x000D_&amp;1#&amp;"Aptos"&amp;11&amp;K000000 This is classified as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894F-21FE-46BA-AE34-E20201A5B4EC}">
  <dimension ref="A1:BGW198"/>
  <sheetViews>
    <sheetView showGridLines="0" zoomScaleNormal="100" workbookViewId="0">
      <selection activeCell="D17" sqref="D17"/>
    </sheetView>
  </sheetViews>
  <sheetFormatPr defaultColWidth="7.7265625" defaultRowHeight="10.5" x14ac:dyDescent="0.25"/>
  <cols>
    <col min="1" max="1" width="16.1796875" style="4" customWidth="1"/>
    <col min="2" max="2" width="75.7265625" style="3" bestFit="1" customWidth="1"/>
    <col min="3" max="3" width="9.7265625" style="3" customWidth="1"/>
    <col min="4" max="4" width="75.7265625" style="3" customWidth="1"/>
    <col min="5" max="7" width="7.7265625" style="4"/>
    <col min="8" max="8" width="7.7265625" style="4" customWidth="1"/>
    <col min="9" max="15" width="7.7265625" style="3"/>
    <col min="16" max="1557" width="7.7265625" style="33"/>
    <col min="1558" max="16384" width="7.7265625" style="3"/>
  </cols>
  <sheetData>
    <row r="1" spans="1:1557" ht="14.5" x14ac:dyDescent="0.35">
      <c r="A1" s="74" t="s">
        <v>165</v>
      </c>
      <c r="E1" s="3"/>
      <c r="F1" s="3"/>
      <c r="G1" s="3"/>
      <c r="H1" s="3"/>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c r="PI1" s="25"/>
      <c r="PJ1" s="25"/>
      <c r="PK1" s="25"/>
      <c r="PL1" s="25"/>
      <c r="PM1" s="25"/>
      <c r="PN1" s="25"/>
      <c r="PO1" s="25"/>
      <c r="PP1" s="25"/>
      <c r="PQ1" s="25"/>
      <c r="PR1" s="25"/>
      <c r="PS1" s="25"/>
      <c r="PT1" s="25"/>
      <c r="PU1" s="25"/>
      <c r="PV1" s="25"/>
      <c r="PW1" s="25"/>
      <c r="PX1" s="25"/>
      <c r="PY1" s="25"/>
      <c r="PZ1" s="25"/>
      <c r="QA1" s="25"/>
      <c r="QB1" s="25"/>
      <c r="QC1" s="25"/>
      <c r="QD1" s="25"/>
      <c r="QE1" s="25"/>
      <c r="QF1" s="25"/>
      <c r="QG1" s="25"/>
      <c r="QH1" s="25"/>
      <c r="QI1" s="25"/>
      <c r="QJ1" s="25"/>
      <c r="QK1" s="25"/>
      <c r="QL1" s="25"/>
      <c r="QM1" s="25"/>
      <c r="QN1" s="25"/>
      <c r="QO1" s="25"/>
      <c r="QP1" s="25"/>
      <c r="QQ1" s="25"/>
      <c r="QR1" s="25"/>
      <c r="QS1" s="25"/>
      <c r="QT1" s="25"/>
      <c r="QU1" s="25"/>
      <c r="QV1" s="25"/>
      <c r="QW1" s="25"/>
      <c r="QX1" s="25"/>
      <c r="QY1" s="25"/>
      <c r="QZ1" s="25"/>
      <c r="RA1" s="25"/>
      <c r="RB1" s="25"/>
      <c r="RC1" s="25"/>
      <c r="RD1" s="25"/>
      <c r="RE1" s="25"/>
      <c r="RF1" s="25"/>
      <c r="RG1" s="25"/>
      <c r="RH1" s="25"/>
      <c r="RI1" s="25"/>
      <c r="RJ1" s="25"/>
      <c r="RK1" s="25"/>
      <c r="RL1" s="25"/>
      <c r="RM1" s="25"/>
      <c r="RN1" s="25"/>
      <c r="RO1" s="25"/>
      <c r="RP1" s="25"/>
      <c r="RQ1" s="25"/>
      <c r="RR1" s="25"/>
      <c r="RS1" s="25"/>
      <c r="RT1" s="25"/>
      <c r="RU1" s="25"/>
      <c r="RV1" s="25"/>
      <c r="RW1" s="25"/>
      <c r="RX1" s="25"/>
      <c r="RY1" s="25"/>
      <c r="RZ1" s="25"/>
      <c r="SA1" s="25"/>
      <c r="SB1" s="25"/>
      <c r="SC1" s="25"/>
      <c r="SD1" s="25"/>
      <c r="SE1" s="25"/>
      <c r="SF1" s="25"/>
      <c r="SG1" s="25"/>
      <c r="SH1" s="25"/>
      <c r="SI1" s="25"/>
      <c r="SJ1" s="25"/>
      <c r="SK1" s="25"/>
      <c r="SL1" s="25"/>
      <c r="SM1" s="25"/>
      <c r="SN1" s="25"/>
      <c r="SO1" s="25"/>
      <c r="SP1" s="25"/>
      <c r="SQ1" s="25"/>
      <c r="SR1" s="25"/>
      <c r="SS1" s="25"/>
      <c r="ST1" s="25"/>
      <c r="SU1" s="25"/>
      <c r="SV1" s="25"/>
      <c r="SW1" s="25"/>
      <c r="SX1" s="25"/>
      <c r="SY1" s="25"/>
      <c r="SZ1" s="25"/>
      <c r="TA1" s="25"/>
      <c r="TB1" s="25"/>
      <c r="TC1" s="25"/>
      <c r="TD1" s="25"/>
      <c r="TE1" s="25"/>
      <c r="TF1" s="25"/>
      <c r="TG1" s="25"/>
      <c r="TH1" s="25"/>
      <c r="TI1" s="25"/>
      <c r="TJ1" s="25"/>
      <c r="TK1" s="25"/>
      <c r="TL1" s="25"/>
      <c r="TM1" s="25"/>
      <c r="TN1" s="25"/>
      <c r="TO1" s="25"/>
      <c r="TP1" s="25"/>
      <c r="TQ1" s="25"/>
      <c r="TR1" s="25"/>
      <c r="TS1" s="25"/>
      <c r="TT1" s="25"/>
      <c r="TU1" s="25"/>
      <c r="TV1" s="25"/>
      <c r="TW1" s="25"/>
      <c r="TX1" s="25"/>
      <c r="TY1" s="25"/>
      <c r="TZ1" s="25"/>
      <c r="UA1" s="25"/>
      <c r="UB1" s="25"/>
      <c r="UC1" s="25"/>
      <c r="UD1" s="25"/>
      <c r="UE1" s="25"/>
      <c r="UF1" s="25"/>
      <c r="UG1" s="25"/>
      <c r="UH1" s="25"/>
      <c r="UI1" s="25"/>
      <c r="UJ1" s="25"/>
      <c r="UK1" s="25"/>
      <c r="UL1" s="25"/>
      <c r="UM1" s="25"/>
      <c r="UN1" s="25"/>
      <c r="UO1" s="25"/>
      <c r="UP1" s="25"/>
      <c r="UQ1" s="25"/>
      <c r="UR1" s="25"/>
      <c r="US1" s="25"/>
      <c r="UT1" s="25"/>
      <c r="UU1" s="25"/>
      <c r="UV1" s="25"/>
      <c r="UW1" s="25"/>
      <c r="UX1" s="25"/>
      <c r="UY1" s="25"/>
      <c r="UZ1" s="25"/>
      <c r="VA1" s="25"/>
      <c r="VB1" s="25"/>
      <c r="VC1" s="25"/>
      <c r="VD1" s="25"/>
      <c r="VE1" s="25"/>
      <c r="VF1" s="25"/>
      <c r="VG1" s="25"/>
      <c r="VH1" s="25"/>
      <c r="VI1" s="25"/>
      <c r="VJ1" s="25"/>
      <c r="VK1" s="25"/>
      <c r="VL1" s="25"/>
      <c r="VM1" s="25"/>
      <c r="VN1" s="25"/>
      <c r="VO1" s="25"/>
      <c r="VP1" s="25"/>
      <c r="VQ1" s="25"/>
      <c r="VR1" s="25"/>
      <c r="VS1" s="25"/>
      <c r="VT1" s="25"/>
      <c r="VU1" s="25"/>
      <c r="VV1" s="25"/>
      <c r="VW1" s="25"/>
      <c r="VX1" s="25"/>
      <c r="VY1" s="25"/>
      <c r="VZ1" s="25"/>
      <c r="WA1" s="25"/>
      <c r="WB1" s="25"/>
      <c r="WC1" s="25"/>
      <c r="WD1" s="25"/>
      <c r="WE1" s="25"/>
      <c r="WF1" s="25"/>
      <c r="WG1" s="25"/>
      <c r="WH1" s="25"/>
      <c r="WI1" s="25"/>
      <c r="WJ1" s="25"/>
      <c r="WK1" s="25"/>
      <c r="WL1" s="25"/>
      <c r="WM1" s="25"/>
      <c r="WN1" s="25"/>
      <c r="WO1" s="25"/>
      <c r="WP1" s="25"/>
      <c r="WQ1" s="25"/>
      <c r="WR1" s="25"/>
      <c r="WS1" s="25"/>
      <c r="WT1" s="25"/>
      <c r="WU1" s="25"/>
      <c r="WV1" s="25"/>
      <c r="WW1" s="25"/>
      <c r="WX1" s="25"/>
      <c r="WY1" s="25"/>
      <c r="WZ1" s="25"/>
      <c r="XA1" s="25"/>
      <c r="XB1" s="25"/>
      <c r="XC1" s="25"/>
      <c r="XD1" s="25"/>
      <c r="XE1" s="25"/>
      <c r="XF1" s="25"/>
      <c r="XG1" s="25"/>
      <c r="XH1" s="25"/>
      <c r="XI1" s="25"/>
      <c r="XJ1" s="25"/>
      <c r="XK1" s="25"/>
      <c r="XL1" s="25"/>
      <c r="XM1" s="25"/>
      <c r="XN1" s="25"/>
      <c r="XO1" s="25"/>
      <c r="XP1" s="25"/>
      <c r="XQ1" s="25"/>
      <c r="XR1" s="25"/>
      <c r="XS1" s="25"/>
      <c r="XT1" s="25"/>
      <c r="XU1" s="25"/>
      <c r="XV1" s="25"/>
      <c r="XW1" s="25"/>
      <c r="XX1" s="25"/>
      <c r="XY1" s="25"/>
      <c r="XZ1" s="25"/>
      <c r="YA1" s="25"/>
      <c r="YB1" s="25"/>
      <c r="YC1" s="25"/>
      <c r="YD1" s="25"/>
      <c r="YE1" s="25"/>
      <c r="YF1" s="25"/>
      <c r="YG1" s="25"/>
      <c r="YH1" s="25"/>
      <c r="YI1" s="25"/>
      <c r="YJ1" s="25"/>
      <c r="YK1" s="25"/>
      <c r="YL1" s="25"/>
      <c r="YM1" s="25"/>
      <c r="YN1" s="25"/>
      <c r="YO1" s="25"/>
      <c r="YP1" s="25"/>
      <c r="YQ1" s="25"/>
      <c r="YR1" s="25"/>
      <c r="YS1" s="25"/>
      <c r="YT1" s="25"/>
      <c r="YU1" s="25"/>
      <c r="YV1" s="25"/>
      <c r="YW1" s="25"/>
      <c r="YX1" s="25"/>
      <c r="YY1" s="25"/>
      <c r="YZ1" s="25"/>
      <c r="ZA1" s="25"/>
      <c r="ZB1" s="25"/>
      <c r="ZC1" s="25"/>
      <c r="ZD1" s="25"/>
      <c r="ZE1" s="25"/>
      <c r="ZF1" s="25"/>
      <c r="ZG1" s="25"/>
      <c r="ZH1" s="25"/>
      <c r="ZI1" s="25"/>
      <c r="ZJ1" s="25"/>
      <c r="ZK1" s="25"/>
      <c r="ZL1" s="25"/>
      <c r="ZM1" s="25"/>
      <c r="ZN1" s="25"/>
      <c r="ZO1" s="25"/>
      <c r="ZP1" s="25"/>
      <c r="ZQ1" s="25"/>
      <c r="ZR1" s="25"/>
      <c r="ZS1" s="25"/>
      <c r="ZT1" s="25"/>
      <c r="ZU1" s="25"/>
      <c r="ZV1" s="25"/>
      <c r="ZW1" s="25"/>
      <c r="ZX1" s="25"/>
      <c r="ZY1" s="25"/>
      <c r="ZZ1" s="25"/>
      <c r="AAA1" s="25"/>
      <c r="AAB1" s="25"/>
      <c r="AAC1" s="25"/>
      <c r="AAD1" s="25"/>
      <c r="AAE1" s="25"/>
      <c r="AAF1" s="25"/>
      <c r="AAG1" s="25"/>
      <c r="AAH1" s="25"/>
      <c r="AAI1" s="25"/>
      <c r="AAJ1" s="25"/>
      <c r="AAK1" s="25"/>
      <c r="AAL1" s="25"/>
      <c r="AAM1" s="25"/>
      <c r="AAN1" s="25"/>
      <c r="AAO1" s="25"/>
      <c r="AAP1" s="25"/>
      <c r="AAQ1" s="25"/>
      <c r="AAR1" s="25"/>
      <c r="AAS1" s="25"/>
      <c r="AAT1" s="25"/>
      <c r="AAU1" s="25"/>
      <c r="AAV1" s="25"/>
      <c r="AAW1" s="25"/>
      <c r="AAX1" s="25"/>
      <c r="AAY1" s="25"/>
      <c r="AAZ1" s="25"/>
      <c r="ABA1" s="25"/>
      <c r="ABB1" s="25"/>
      <c r="ABC1" s="25"/>
      <c r="ABD1" s="25"/>
      <c r="ABE1" s="25"/>
      <c r="ABF1" s="25"/>
      <c r="ABG1" s="25"/>
      <c r="ABH1" s="25"/>
      <c r="ABI1" s="25"/>
      <c r="ABJ1" s="25"/>
      <c r="ABK1" s="25"/>
      <c r="ABL1" s="25"/>
      <c r="ABM1" s="25"/>
      <c r="ABN1" s="25"/>
      <c r="ABO1" s="25"/>
      <c r="ABP1" s="25"/>
      <c r="ABQ1" s="25"/>
      <c r="ABR1" s="25"/>
      <c r="ABS1" s="25"/>
      <c r="ABT1" s="25"/>
      <c r="ABU1" s="25"/>
      <c r="ABV1" s="25"/>
      <c r="ABW1" s="25"/>
      <c r="ABX1" s="25"/>
      <c r="ABY1" s="25"/>
      <c r="ABZ1" s="25"/>
      <c r="ACA1" s="25"/>
      <c r="ACB1" s="25"/>
      <c r="ACC1" s="25"/>
      <c r="ACD1" s="25"/>
      <c r="ACE1" s="25"/>
      <c r="ACF1" s="25"/>
      <c r="ACG1" s="25"/>
      <c r="ACH1" s="25"/>
      <c r="ACI1" s="25"/>
      <c r="ACJ1" s="25"/>
      <c r="ACK1" s="25"/>
      <c r="ACL1" s="25"/>
      <c r="ACM1" s="25"/>
      <c r="ACN1" s="25"/>
      <c r="ACO1" s="25"/>
      <c r="ACP1" s="25"/>
      <c r="ACQ1" s="25"/>
      <c r="ACR1" s="25"/>
      <c r="ACS1" s="25"/>
      <c r="ACT1" s="25"/>
      <c r="ACU1" s="25"/>
      <c r="ACV1" s="25"/>
      <c r="ACW1" s="25"/>
      <c r="ACX1" s="25"/>
      <c r="ACY1" s="25"/>
      <c r="ACZ1" s="25"/>
      <c r="ADA1" s="25"/>
      <c r="ADB1" s="25"/>
      <c r="ADC1" s="25"/>
      <c r="ADD1" s="25"/>
      <c r="ADE1" s="25"/>
      <c r="ADF1" s="25"/>
      <c r="ADG1" s="25"/>
      <c r="ADH1" s="25"/>
      <c r="ADI1" s="25"/>
      <c r="ADJ1" s="25"/>
      <c r="ADK1" s="25"/>
      <c r="ADL1" s="25"/>
      <c r="ADM1" s="25"/>
      <c r="ADN1" s="25"/>
      <c r="ADO1" s="25"/>
      <c r="ADP1" s="25"/>
      <c r="ADQ1" s="25"/>
      <c r="ADR1" s="25"/>
      <c r="ADS1" s="25"/>
      <c r="ADT1" s="25"/>
      <c r="ADU1" s="25"/>
      <c r="ADV1" s="25"/>
      <c r="ADW1" s="25"/>
      <c r="ADX1" s="25"/>
      <c r="ADY1" s="25"/>
      <c r="ADZ1" s="25"/>
      <c r="AEA1" s="25"/>
      <c r="AEB1" s="25"/>
      <c r="AEC1" s="25"/>
      <c r="AED1" s="25"/>
      <c r="AEE1" s="25"/>
      <c r="AEF1" s="25"/>
      <c r="AEG1" s="25"/>
      <c r="AEH1" s="25"/>
      <c r="AEI1" s="25"/>
      <c r="AEJ1" s="25"/>
      <c r="AEK1" s="25"/>
      <c r="AEL1" s="25"/>
      <c r="AEM1" s="25"/>
      <c r="AEN1" s="25"/>
      <c r="AEO1" s="25"/>
      <c r="AEP1" s="25"/>
      <c r="AEQ1" s="25"/>
      <c r="AER1" s="25"/>
      <c r="AES1" s="25"/>
      <c r="AET1" s="25"/>
      <c r="AEU1" s="25"/>
      <c r="AEV1" s="25"/>
      <c r="AEW1" s="25"/>
      <c r="AEX1" s="25"/>
      <c r="AEY1" s="25"/>
      <c r="AEZ1" s="25"/>
      <c r="AFA1" s="25"/>
      <c r="AFB1" s="25"/>
      <c r="AFC1" s="25"/>
      <c r="AFD1" s="25"/>
      <c r="AFE1" s="25"/>
      <c r="AFF1" s="25"/>
      <c r="AFG1" s="25"/>
      <c r="AFH1" s="25"/>
      <c r="AFI1" s="25"/>
      <c r="AFJ1" s="25"/>
      <c r="AFK1" s="25"/>
      <c r="AFL1" s="25"/>
      <c r="AFM1" s="25"/>
      <c r="AFN1" s="25"/>
      <c r="AFO1" s="25"/>
      <c r="AFP1" s="25"/>
      <c r="AFQ1" s="25"/>
      <c r="AFR1" s="25"/>
      <c r="AFS1" s="25"/>
      <c r="AFT1" s="25"/>
      <c r="AFU1" s="25"/>
      <c r="AFV1" s="25"/>
      <c r="AFW1" s="25"/>
      <c r="AFX1" s="25"/>
      <c r="AFY1" s="25"/>
      <c r="AFZ1" s="25"/>
      <c r="AGA1" s="25"/>
      <c r="AGB1" s="25"/>
      <c r="AGC1" s="25"/>
      <c r="AGD1" s="25"/>
      <c r="AGE1" s="25"/>
      <c r="AGF1" s="25"/>
      <c r="AGG1" s="25"/>
      <c r="AGH1" s="25"/>
      <c r="AGI1" s="25"/>
      <c r="AGJ1" s="25"/>
      <c r="AGK1" s="25"/>
      <c r="AGL1" s="25"/>
      <c r="AGM1" s="25"/>
      <c r="AGN1" s="25"/>
      <c r="AGO1" s="25"/>
      <c r="AGP1" s="25"/>
      <c r="AGQ1" s="25"/>
      <c r="AGR1" s="25"/>
      <c r="AGS1" s="25"/>
      <c r="AGT1" s="25"/>
      <c r="AGU1" s="25"/>
      <c r="AGV1" s="25"/>
      <c r="AGW1" s="25"/>
      <c r="AGX1" s="25"/>
      <c r="AGY1" s="25"/>
      <c r="AGZ1" s="25"/>
      <c r="AHA1" s="25"/>
      <c r="AHB1" s="25"/>
      <c r="AHC1" s="25"/>
      <c r="AHD1" s="25"/>
      <c r="AHE1" s="25"/>
      <c r="AHF1" s="25"/>
      <c r="AHG1" s="25"/>
      <c r="AHH1" s="25"/>
      <c r="AHI1" s="25"/>
      <c r="AHJ1" s="25"/>
      <c r="AHK1" s="25"/>
      <c r="AHL1" s="25"/>
      <c r="AHM1" s="25"/>
      <c r="AHN1" s="25"/>
      <c r="AHO1" s="25"/>
      <c r="AHP1" s="25"/>
      <c r="AHQ1" s="25"/>
      <c r="AHR1" s="25"/>
      <c r="AHS1" s="25"/>
      <c r="AHT1" s="25"/>
      <c r="AHU1" s="25"/>
      <c r="AHV1" s="25"/>
      <c r="AHW1" s="25"/>
      <c r="AHX1" s="25"/>
      <c r="AHY1" s="25"/>
      <c r="AHZ1" s="25"/>
      <c r="AIA1" s="25"/>
      <c r="AIB1" s="25"/>
      <c r="AIC1" s="25"/>
      <c r="AID1" s="25"/>
      <c r="AIE1" s="25"/>
      <c r="AIF1" s="25"/>
      <c r="AIG1" s="25"/>
      <c r="AIH1" s="25"/>
      <c r="AII1" s="25"/>
      <c r="AIJ1" s="25"/>
      <c r="AIK1" s="25"/>
      <c r="AIL1" s="25"/>
      <c r="AIM1" s="25"/>
      <c r="AIN1" s="25"/>
      <c r="AIO1" s="25"/>
      <c r="AIP1" s="25"/>
      <c r="AIQ1" s="25"/>
      <c r="AIR1" s="25"/>
      <c r="AIS1" s="25"/>
      <c r="AIT1" s="25"/>
      <c r="AIU1" s="25"/>
      <c r="AIV1" s="25"/>
      <c r="AIW1" s="25"/>
      <c r="AIX1" s="25"/>
      <c r="AIY1" s="25"/>
      <c r="AIZ1" s="25"/>
      <c r="AJA1" s="25"/>
      <c r="AJB1" s="25"/>
      <c r="AJC1" s="25"/>
      <c r="AJD1" s="25"/>
      <c r="AJE1" s="25"/>
      <c r="AJF1" s="25"/>
      <c r="AJG1" s="25"/>
      <c r="AJH1" s="25"/>
      <c r="AJI1" s="25"/>
      <c r="AJJ1" s="25"/>
      <c r="AJK1" s="25"/>
      <c r="AJL1" s="25"/>
      <c r="AJM1" s="25"/>
      <c r="AJN1" s="25"/>
      <c r="AJO1" s="25"/>
      <c r="AJP1" s="25"/>
      <c r="AJQ1" s="25"/>
      <c r="AJR1" s="25"/>
      <c r="AJS1" s="25"/>
      <c r="AJT1" s="25"/>
      <c r="AJU1" s="25"/>
      <c r="AJV1" s="25"/>
      <c r="AJW1" s="25"/>
      <c r="AJX1" s="25"/>
      <c r="AJY1" s="25"/>
      <c r="AJZ1" s="25"/>
      <c r="AKA1" s="25"/>
      <c r="AKB1" s="25"/>
      <c r="AKC1" s="25"/>
      <c r="AKD1" s="25"/>
      <c r="AKE1" s="25"/>
      <c r="AKF1" s="25"/>
      <c r="AKG1" s="25"/>
      <c r="AKH1" s="25"/>
      <c r="AKI1" s="25"/>
      <c r="AKJ1" s="25"/>
      <c r="AKK1" s="25"/>
      <c r="AKL1" s="25"/>
      <c r="AKM1" s="25"/>
      <c r="AKN1" s="25"/>
      <c r="AKO1" s="25"/>
      <c r="AKP1" s="25"/>
      <c r="AKQ1" s="25"/>
      <c r="AKR1" s="25"/>
      <c r="AKS1" s="25"/>
      <c r="AKT1" s="25"/>
      <c r="AKU1" s="25"/>
      <c r="AKV1" s="25"/>
      <c r="AKW1" s="25"/>
      <c r="AKX1" s="25"/>
      <c r="AKY1" s="25"/>
      <c r="AKZ1" s="25"/>
      <c r="ALA1" s="25"/>
      <c r="ALB1" s="25"/>
      <c r="ALC1" s="25"/>
      <c r="ALD1" s="25"/>
      <c r="ALE1" s="25"/>
      <c r="ALF1" s="25"/>
      <c r="ALG1" s="25"/>
      <c r="ALH1" s="25"/>
      <c r="ALI1" s="25"/>
      <c r="ALJ1" s="25"/>
      <c r="ALK1" s="25"/>
      <c r="ALL1" s="25"/>
      <c r="ALM1" s="25"/>
      <c r="ALN1" s="25"/>
      <c r="ALO1" s="25"/>
      <c r="ALP1" s="25"/>
      <c r="ALQ1" s="25"/>
      <c r="ALR1" s="25"/>
      <c r="ALS1" s="25"/>
      <c r="ALT1" s="25"/>
      <c r="ALU1" s="25"/>
      <c r="ALV1" s="25"/>
      <c r="ALW1" s="25"/>
      <c r="ALX1" s="25"/>
      <c r="ALY1" s="25"/>
      <c r="ALZ1" s="25"/>
      <c r="AMA1" s="25"/>
      <c r="AMB1" s="25"/>
      <c r="AMC1" s="25"/>
      <c r="AMD1" s="25"/>
      <c r="AME1" s="25"/>
      <c r="AMF1" s="25"/>
      <c r="AMG1" s="25"/>
      <c r="AMH1" s="25"/>
      <c r="AMI1" s="25"/>
      <c r="AMJ1" s="25"/>
      <c r="AMK1" s="25"/>
      <c r="AML1" s="25"/>
      <c r="AMM1" s="25"/>
      <c r="AMN1" s="25"/>
      <c r="AMO1" s="25"/>
      <c r="AMP1" s="25"/>
      <c r="AMQ1" s="25"/>
      <c r="AMR1" s="25"/>
      <c r="AMS1" s="25"/>
      <c r="AMT1" s="25"/>
      <c r="AMU1" s="25"/>
      <c r="AMV1" s="25"/>
      <c r="AMW1" s="25"/>
      <c r="AMX1" s="25"/>
      <c r="AMY1" s="25"/>
      <c r="AMZ1" s="25"/>
      <c r="ANA1" s="25"/>
      <c r="ANB1" s="25"/>
      <c r="ANC1" s="25"/>
      <c r="AND1" s="25"/>
      <c r="ANE1" s="25"/>
      <c r="ANF1" s="25"/>
      <c r="ANG1" s="25"/>
      <c r="ANH1" s="25"/>
      <c r="ANI1" s="25"/>
      <c r="ANJ1" s="25"/>
      <c r="ANK1" s="25"/>
      <c r="ANL1" s="25"/>
      <c r="ANM1" s="25"/>
      <c r="ANN1" s="25"/>
      <c r="ANO1" s="25"/>
      <c r="ANP1" s="25"/>
      <c r="ANQ1" s="25"/>
      <c r="ANR1" s="25"/>
      <c r="ANS1" s="25"/>
      <c r="ANT1" s="25"/>
      <c r="ANU1" s="25"/>
      <c r="ANV1" s="25"/>
      <c r="ANW1" s="25"/>
      <c r="ANX1" s="25"/>
      <c r="ANY1" s="25"/>
      <c r="ANZ1" s="25"/>
      <c r="AOA1" s="25"/>
      <c r="AOB1" s="25"/>
      <c r="AOC1" s="25"/>
      <c r="AOD1" s="25"/>
      <c r="AOE1" s="25"/>
      <c r="AOF1" s="25"/>
      <c r="AOG1" s="25"/>
      <c r="AOH1" s="25"/>
      <c r="AOI1" s="25"/>
      <c r="AOJ1" s="25"/>
      <c r="AOK1" s="25"/>
      <c r="AOL1" s="25"/>
      <c r="AOM1" s="25"/>
      <c r="AON1" s="25"/>
      <c r="AOO1" s="25"/>
      <c r="AOP1" s="25"/>
      <c r="AOQ1" s="25"/>
      <c r="AOR1" s="25"/>
      <c r="AOS1" s="25"/>
      <c r="AOT1" s="25"/>
      <c r="AOU1" s="25"/>
      <c r="AOV1" s="25"/>
      <c r="AOW1" s="25"/>
      <c r="AOX1" s="25"/>
      <c r="AOY1" s="25"/>
      <c r="AOZ1" s="25"/>
      <c r="APA1" s="25"/>
      <c r="APB1" s="25"/>
      <c r="APC1" s="25"/>
      <c r="APD1" s="25"/>
      <c r="APE1" s="25"/>
      <c r="APF1" s="25"/>
      <c r="APG1" s="25"/>
      <c r="APH1" s="25"/>
      <c r="API1" s="25"/>
      <c r="APJ1" s="25"/>
      <c r="APK1" s="25"/>
      <c r="APL1" s="25"/>
      <c r="APM1" s="25"/>
      <c r="APN1" s="25"/>
      <c r="APO1" s="25"/>
      <c r="APP1" s="25"/>
      <c r="APQ1" s="25"/>
      <c r="APR1" s="25"/>
      <c r="APS1" s="25"/>
      <c r="APT1" s="25"/>
      <c r="APU1" s="25"/>
      <c r="APV1" s="25"/>
      <c r="APW1" s="25"/>
      <c r="APX1" s="25"/>
      <c r="APY1" s="25"/>
      <c r="APZ1" s="25"/>
      <c r="AQA1" s="25"/>
      <c r="AQB1" s="25"/>
      <c r="AQC1" s="25"/>
      <c r="AQD1" s="25"/>
      <c r="AQE1" s="25"/>
      <c r="AQF1" s="25"/>
      <c r="AQG1" s="25"/>
      <c r="AQH1" s="25"/>
      <c r="AQI1" s="25"/>
      <c r="AQJ1" s="25"/>
      <c r="AQK1" s="25"/>
      <c r="AQL1" s="25"/>
      <c r="AQM1" s="25"/>
      <c r="AQN1" s="25"/>
      <c r="AQO1" s="25"/>
      <c r="AQP1" s="25"/>
      <c r="AQQ1" s="25"/>
      <c r="AQR1" s="25"/>
      <c r="AQS1" s="25"/>
      <c r="AQT1" s="25"/>
      <c r="AQU1" s="25"/>
      <c r="AQV1" s="25"/>
      <c r="AQW1" s="25"/>
      <c r="AQX1" s="25"/>
      <c r="AQY1" s="25"/>
      <c r="AQZ1" s="25"/>
      <c r="ARA1" s="25"/>
      <c r="ARB1" s="25"/>
      <c r="ARC1" s="25"/>
      <c r="ARD1" s="25"/>
      <c r="ARE1" s="25"/>
      <c r="ARF1" s="25"/>
      <c r="ARG1" s="25"/>
      <c r="ARH1" s="25"/>
      <c r="ARI1" s="25"/>
      <c r="ARJ1" s="25"/>
      <c r="ARK1" s="25"/>
      <c r="ARL1" s="25"/>
      <c r="ARM1" s="25"/>
      <c r="ARN1" s="25"/>
      <c r="ARO1" s="25"/>
      <c r="ARP1" s="25"/>
      <c r="ARQ1" s="25"/>
      <c r="ARR1" s="25"/>
      <c r="ARS1" s="25"/>
      <c r="ART1" s="25"/>
      <c r="ARU1" s="25"/>
      <c r="ARV1" s="25"/>
      <c r="ARW1" s="25"/>
      <c r="ARX1" s="25"/>
      <c r="ARY1" s="25"/>
      <c r="ARZ1" s="25"/>
      <c r="ASA1" s="25"/>
      <c r="ASB1" s="25"/>
      <c r="ASC1" s="25"/>
      <c r="ASD1" s="25"/>
      <c r="ASE1" s="25"/>
      <c r="ASF1" s="25"/>
      <c r="ASG1" s="25"/>
      <c r="ASH1" s="25"/>
      <c r="ASI1" s="25"/>
      <c r="ASJ1" s="25"/>
      <c r="ASK1" s="25"/>
      <c r="ASL1" s="25"/>
      <c r="ASM1" s="25"/>
      <c r="ASN1" s="25"/>
      <c r="ASO1" s="25"/>
      <c r="ASP1" s="25"/>
      <c r="ASQ1" s="25"/>
      <c r="ASR1" s="25"/>
      <c r="ASS1" s="25"/>
      <c r="AST1" s="25"/>
      <c r="ASU1" s="25"/>
      <c r="ASV1" s="25"/>
      <c r="ASW1" s="25"/>
      <c r="ASX1" s="25"/>
      <c r="ASY1" s="25"/>
      <c r="ASZ1" s="25"/>
      <c r="ATA1" s="25"/>
      <c r="ATB1" s="25"/>
      <c r="ATC1" s="25"/>
      <c r="ATD1" s="25"/>
      <c r="ATE1" s="25"/>
      <c r="ATF1" s="25"/>
      <c r="ATG1" s="25"/>
      <c r="ATH1" s="25"/>
      <c r="ATI1" s="25"/>
      <c r="ATJ1" s="25"/>
      <c r="ATK1" s="25"/>
      <c r="ATL1" s="25"/>
      <c r="ATM1" s="25"/>
      <c r="ATN1" s="25"/>
      <c r="ATO1" s="25"/>
      <c r="ATP1" s="25"/>
      <c r="ATQ1" s="25"/>
      <c r="ATR1" s="25"/>
      <c r="ATS1" s="25"/>
      <c r="ATT1" s="25"/>
      <c r="ATU1" s="25"/>
      <c r="ATV1" s="25"/>
      <c r="ATW1" s="25"/>
      <c r="ATX1" s="25"/>
      <c r="ATY1" s="25"/>
      <c r="ATZ1" s="25"/>
      <c r="AUA1" s="25"/>
      <c r="AUB1" s="25"/>
      <c r="AUC1" s="25"/>
      <c r="AUD1" s="25"/>
      <c r="AUE1" s="25"/>
      <c r="AUF1" s="25"/>
      <c r="AUG1" s="25"/>
      <c r="AUH1" s="25"/>
      <c r="AUI1" s="25"/>
      <c r="AUJ1" s="25"/>
      <c r="AUK1" s="25"/>
      <c r="AUL1" s="25"/>
      <c r="AUM1" s="25"/>
      <c r="AUN1" s="25"/>
      <c r="AUO1" s="25"/>
      <c r="AUP1" s="25"/>
      <c r="AUQ1" s="25"/>
      <c r="AUR1" s="25"/>
      <c r="AUS1" s="25"/>
      <c r="AUT1" s="25"/>
      <c r="AUU1" s="25"/>
      <c r="AUV1" s="25"/>
      <c r="AUW1" s="25"/>
      <c r="AUX1" s="25"/>
      <c r="AUY1" s="25"/>
      <c r="AUZ1" s="25"/>
      <c r="AVA1" s="25"/>
      <c r="AVB1" s="25"/>
      <c r="AVC1" s="25"/>
      <c r="AVD1" s="25"/>
      <c r="AVE1" s="25"/>
      <c r="AVF1" s="25"/>
      <c r="AVG1" s="25"/>
      <c r="AVH1" s="25"/>
      <c r="AVI1" s="25"/>
      <c r="AVJ1" s="25"/>
      <c r="AVK1" s="25"/>
      <c r="AVL1" s="25"/>
      <c r="AVM1" s="25"/>
      <c r="AVN1" s="25"/>
      <c r="AVO1" s="25"/>
      <c r="AVP1" s="25"/>
      <c r="AVQ1" s="25"/>
      <c r="AVR1" s="25"/>
      <c r="AVS1" s="25"/>
      <c r="AVT1" s="25"/>
      <c r="AVU1" s="25"/>
      <c r="AVV1" s="25"/>
      <c r="AVW1" s="25"/>
      <c r="AVX1" s="25"/>
      <c r="AVY1" s="25"/>
      <c r="AVZ1" s="25"/>
      <c r="AWA1" s="25"/>
      <c r="AWB1" s="25"/>
      <c r="AWC1" s="25"/>
      <c r="AWD1" s="25"/>
      <c r="AWE1" s="25"/>
      <c r="AWF1" s="25"/>
      <c r="AWG1" s="25"/>
      <c r="AWH1" s="25"/>
      <c r="AWI1" s="25"/>
      <c r="AWJ1" s="25"/>
      <c r="AWK1" s="25"/>
      <c r="AWL1" s="25"/>
      <c r="AWM1" s="25"/>
      <c r="AWN1" s="25"/>
      <c r="AWO1" s="25"/>
      <c r="AWP1" s="25"/>
      <c r="AWQ1" s="25"/>
      <c r="AWR1" s="25"/>
      <c r="AWS1" s="25"/>
      <c r="AWT1" s="25"/>
      <c r="AWU1" s="25"/>
      <c r="AWV1" s="25"/>
      <c r="AWW1" s="25"/>
      <c r="AWX1" s="25"/>
      <c r="AWY1" s="25"/>
      <c r="AWZ1" s="25"/>
      <c r="AXA1" s="25"/>
      <c r="AXB1" s="25"/>
      <c r="AXC1" s="25"/>
      <c r="AXD1" s="25"/>
      <c r="AXE1" s="25"/>
      <c r="AXF1" s="25"/>
      <c r="AXG1" s="25"/>
      <c r="AXH1" s="25"/>
      <c r="AXI1" s="25"/>
      <c r="AXJ1" s="25"/>
      <c r="AXK1" s="25"/>
      <c r="AXL1" s="25"/>
      <c r="AXM1" s="25"/>
      <c r="AXN1" s="25"/>
      <c r="AXO1" s="25"/>
      <c r="AXP1" s="25"/>
      <c r="AXQ1" s="25"/>
      <c r="AXR1" s="25"/>
      <c r="AXS1" s="25"/>
      <c r="AXT1" s="25"/>
      <c r="AXU1" s="25"/>
      <c r="AXV1" s="25"/>
      <c r="AXW1" s="25"/>
      <c r="AXX1" s="25"/>
      <c r="AXY1" s="25"/>
      <c r="AXZ1" s="25"/>
      <c r="AYA1" s="25"/>
      <c r="AYB1" s="25"/>
      <c r="AYC1" s="25"/>
      <c r="AYD1" s="25"/>
      <c r="AYE1" s="25"/>
      <c r="AYF1" s="25"/>
      <c r="AYG1" s="25"/>
      <c r="AYH1" s="25"/>
      <c r="AYI1" s="25"/>
      <c r="AYJ1" s="25"/>
      <c r="AYK1" s="25"/>
      <c r="AYL1" s="25"/>
      <c r="AYM1" s="25"/>
      <c r="AYN1" s="25"/>
      <c r="AYO1" s="25"/>
      <c r="AYP1" s="25"/>
      <c r="AYQ1" s="25"/>
      <c r="AYR1" s="25"/>
      <c r="AYS1" s="25"/>
      <c r="AYT1" s="25"/>
      <c r="AYU1" s="25"/>
      <c r="AYV1" s="25"/>
      <c r="AYW1" s="25"/>
      <c r="AYX1" s="25"/>
      <c r="AYY1" s="25"/>
      <c r="AYZ1" s="25"/>
      <c r="AZA1" s="25"/>
      <c r="AZB1" s="25"/>
      <c r="AZC1" s="25"/>
      <c r="AZD1" s="25"/>
      <c r="AZE1" s="25"/>
      <c r="AZF1" s="25"/>
      <c r="AZG1" s="25"/>
      <c r="AZH1" s="25"/>
      <c r="AZI1" s="25"/>
      <c r="AZJ1" s="25"/>
      <c r="AZK1" s="25"/>
      <c r="AZL1" s="25"/>
      <c r="AZM1" s="25"/>
      <c r="AZN1" s="25"/>
      <c r="AZO1" s="25"/>
      <c r="AZP1" s="25"/>
      <c r="AZQ1" s="25"/>
      <c r="AZR1" s="25"/>
      <c r="AZS1" s="25"/>
      <c r="AZT1" s="25"/>
      <c r="AZU1" s="25"/>
      <c r="AZV1" s="25"/>
      <c r="AZW1" s="25"/>
      <c r="AZX1" s="25"/>
      <c r="AZY1" s="25"/>
      <c r="AZZ1" s="25"/>
      <c r="BAA1" s="25"/>
      <c r="BAB1" s="25"/>
      <c r="BAC1" s="25"/>
      <c r="BAD1" s="25"/>
      <c r="BAE1" s="25"/>
      <c r="BAF1" s="25"/>
      <c r="BAG1" s="25"/>
      <c r="BAH1" s="25"/>
      <c r="BAI1" s="25"/>
      <c r="BAJ1" s="25"/>
      <c r="BAK1" s="25"/>
      <c r="BAL1" s="25"/>
      <c r="BAM1" s="25"/>
      <c r="BAN1" s="25"/>
      <c r="BAO1" s="25"/>
      <c r="BAP1" s="25"/>
      <c r="BAQ1" s="25"/>
      <c r="BAR1" s="25"/>
      <c r="BAS1" s="25"/>
      <c r="BAT1" s="25"/>
      <c r="BAU1" s="25"/>
      <c r="BAV1" s="25"/>
      <c r="BAW1" s="25"/>
      <c r="BAX1" s="25"/>
      <c r="BAY1" s="25"/>
      <c r="BAZ1" s="25"/>
      <c r="BBA1" s="25"/>
      <c r="BBB1" s="25"/>
      <c r="BBC1" s="25"/>
      <c r="BBD1" s="25"/>
      <c r="BBE1" s="25"/>
      <c r="BBF1" s="25"/>
      <c r="BBG1" s="25"/>
      <c r="BBH1" s="25"/>
      <c r="BBI1" s="25"/>
      <c r="BBJ1" s="25"/>
      <c r="BBK1" s="25"/>
      <c r="BBL1" s="25"/>
      <c r="BBM1" s="25"/>
      <c r="BBN1" s="25"/>
      <c r="BBO1" s="25"/>
      <c r="BBP1" s="25"/>
      <c r="BBQ1" s="25"/>
      <c r="BBR1" s="25"/>
      <c r="BBS1" s="25"/>
      <c r="BBT1" s="25"/>
      <c r="BBU1" s="25"/>
      <c r="BBV1" s="25"/>
      <c r="BBW1" s="25"/>
      <c r="BBX1" s="25"/>
      <c r="BBY1" s="25"/>
      <c r="BBZ1" s="25"/>
      <c r="BCA1" s="25"/>
      <c r="BCB1" s="25"/>
      <c r="BCC1" s="25"/>
      <c r="BCD1" s="25"/>
      <c r="BCE1" s="25"/>
      <c r="BCF1" s="25"/>
      <c r="BCG1" s="25"/>
      <c r="BCH1" s="25"/>
      <c r="BCI1" s="25"/>
      <c r="BCJ1" s="25"/>
      <c r="BCK1" s="25"/>
      <c r="BCL1" s="25"/>
      <c r="BCM1" s="25"/>
      <c r="BCN1" s="25"/>
      <c r="BCO1" s="25"/>
      <c r="BCP1" s="25"/>
      <c r="BCQ1" s="25"/>
      <c r="BCR1" s="25"/>
      <c r="BCS1" s="25"/>
      <c r="BCT1" s="25"/>
      <c r="BCU1" s="25"/>
      <c r="BCV1" s="25"/>
      <c r="BCW1" s="25"/>
      <c r="BCX1" s="25"/>
      <c r="BCY1" s="25"/>
      <c r="BCZ1" s="25"/>
      <c r="BDA1" s="25"/>
      <c r="BDB1" s="25"/>
      <c r="BDC1" s="25"/>
      <c r="BDD1" s="25"/>
      <c r="BDE1" s="25"/>
      <c r="BDF1" s="25"/>
      <c r="BDG1" s="25"/>
      <c r="BDH1" s="25"/>
      <c r="BDI1" s="25"/>
      <c r="BDJ1" s="25"/>
      <c r="BDK1" s="25"/>
      <c r="BDL1" s="25"/>
      <c r="BDM1" s="25"/>
      <c r="BDN1" s="25"/>
      <c r="BDO1" s="25"/>
      <c r="BDP1" s="25"/>
      <c r="BDQ1" s="25"/>
      <c r="BDR1" s="25"/>
      <c r="BDS1" s="25"/>
      <c r="BDT1" s="25"/>
      <c r="BDU1" s="25"/>
      <c r="BDV1" s="25"/>
      <c r="BDW1" s="25"/>
      <c r="BDX1" s="25"/>
      <c r="BDY1" s="25"/>
      <c r="BDZ1" s="25"/>
      <c r="BEA1" s="25"/>
      <c r="BEB1" s="25"/>
      <c r="BEC1" s="25"/>
      <c r="BED1" s="25"/>
      <c r="BEE1" s="25"/>
      <c r="BEF1" s="25"/>
      <c r="BEG1" s="25"/>
      <c r="BEH1" s="25"/>
      <c r="BEI1" s="25"/>
      <c r="BEJ1" s="25"/>
      <c r="BEK1" s="25"/>
      <c r="BEL1" s="25"/>
      <c r="BEM1" s="25"/>
      <c r="BEN1" s="25"/>
      <c r="BEO1" s="25"/>
      <c r="BEP1" s="25"/>
      <c r="BEQ1" s="25"/>
      <c r="BER1" s="25"/>
      <c r="BES1" s="25"/>
      <c r="BET1" s="25"/>
      <c r="BEU1" s="25"/>
      <c r="BEV1" s="25"/>
      <c r="BEW1" s="25"/>
      <c r="BEX1" s="25"/>
      <c r="BEY1" s="25"/>
      <c r="BEZ1" s="25"/>
      <c r="BFA1" s="25"/>
      <c r="BFB1" s="25"/>
      <c r="BFC1" s="25"/>
      <c r="BFD1" s="25"/>
      <c r="BFE1" s="25"/>
      <c r="BFF1" s="25"/>
      <c r="BFG1" s="25"/>
      <c r="BFH1" s="25"/>
      <c r="BFI1" s="25"/>
      <c r="BFJ1" s="25"/>
      <c r="BFK1" s="25"/>
      <c r="BFL1" s="25"/>
      <c r="BFM1" s="25"/>
      <c r="BFN1" s="25"/>
      <c r="BFO1" s="25"/>
      <c r="BFP1" s="25"/>
      <c r="BFQ1" s="25"/>
      <c r="BFR1" s="25"/>
      <c r="BFS1" s="25"/>
      <c r="BFT1" s="25"/>
      <c r="BFU1" s="25"/>
      <c r="BFV1" s="25"/>
      <c r="BFW1" s="25"/>
      <c r="BFX1" s="25"/>
      <c r="BFY1" s="25"/>
      <c r="BFZ1" s="25"/>
      <c r="BGA1" s="25"/>
      <c r="BGB1" s="25"/>
      <c r="BGC1" s="25"/>
      <c r="BGD1" s="25"/>
      <c r="BGE1" s="25"/>
      <c r="BGF1" s="25"/>
      <c r="BGG1" s="25"/>
      <c r="BGH1" s="25"/>
      <c r="BGI1" s="25"/>
      <c r="BGJ1" s="25"/>
      <c r="BGK1" s="25"/>
      <c r="BGL1" s="25"/>
      <c r="BGM1" s="25"/>
      <c r="BGN1" s="25"/>
      <c r="BGO1" s="25"/>
      <c r="BGP1" s="25"/>
      <c r="BGQ1" s="25"/>
      <c r="BGR1" s="25"/>
      <c r="BGS1" s="25"/>
      <c r="BGT1" s="25"/>
      <c r="BGU1" s="25"/>
      <c r="BGV1" s="25"/>
      <c r="BGW1" s="25"/>
    </row>
    <row r="2" spans="1:1557" x14ac:dyDescent="0.2">
      <c r="B2" s="18"/>
      <c r="C2" s="18"/>
      <c r="D2" s="18"/>
      <c r="E2" s="3"/>
      <c r="F2" s="3"/>
      <c r="G2" s="3"/>
      <c r="H2" s="3"/>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row>
    <row r="3" spans="1:1557" ht="27.65" customHeight="1" x14ac:dyDescent="0.2">
      <c r="B3" s="19" t="s">
        <v>410</v>
      </c>
      <c r="C3" s="18"/>
      <c r="D3" s="44" t="s">
        <v>411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18"/>
      <c r="C4" s="18"/>
      <c r="D4" s="18"/>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x14ac:dyDescent="0.2">
      <c r="B5" s="11"/>
      <c r="C5" s="11"/>
      <c r="D5" s="11"/>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2" customFormat="1" ht="10" x14ac:dyDescent="0.2">
      <c r="A6" s="2"/>
      <c r="B6" s="2"/>
      <c r="C6" s="2"/>
      <c r="D6" s="2"/>
      <c r="E6" s="2"/>
      <c r="F6" s="2"/>
      <c r="G6" s="2"/>
      <c r="H6" s="2"/>
      <c r="I6" s="2"/>
      <c r="J6" s="2"/>
      <c r="K6" s="2"/>
      <c r="L6" s="2"/>
      <c r="M6" s="2"/>
      <c r="N6" s="2"/>
      <c r="O6" s="2"/>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c r="IZ6" s="27"/>
      <c r="JA6" s="27"/>
      <c r="JB6" s="27"/>
      <c r="JC6" s="27"/>
      <c r="JD6" s="27"/>
      <c r="JE6" s="27"/>
      <c r="JF6" s="27"/>
      <c r="JG6" s="27"/>
      <c r="JH6" s="27"/>
      <c r="JI6" s="27"/>
      <c r="JJ6" s="27"/>
      <c r="JK6" s="27"/>
      <c r="JL6" s="27"/>
      <c r="JM6" s="27"/>
      <c r="JN6" s="27"/>
      <c r="JO6" s="27"/>
      <c r="JP6" s="27"/>
      <c r="JQ6" s="27"/>
      <c r="JR6" s="27"/>
      <c r="JS6" s="27"/>
      <c r="JT6" s="27"/>
      <c r="JU6" s="27"/>
      <c r="JV6" s="27"/>
      <c r="JW6" s="27"/>
      <c r="JX6" s="27"/>
      <c r="JY6" s="27"/>
      <c r="JZ6" s="27"/>
      <c r="KA6" s="27"/>
      <c r="KB6" s="27"/>
      <c r="KC6" s="27"/>
      <c r="KD6" s="27"/>
      <c r="KE6" s="27"/>
      <c r="KF6" s="27"/>
      <c r="KG6" s="27"/>
      <c r="KH6" s="27"/>
      <c r="KI6" s="27"/>
      <c r="KJ6" s="27"/>
      <c r="KK6" s="27"/>
      <c r="KL6" s="27"/>
      <c r="KM6" s="27"/>
      <c r="KN6" s="27"/>
      <c r="KO6" s="27"/>
      <c r="KP6" s="27"/>
      <c r="KQ6" s="27"/>
      <c r="KR6" s="27"/>
      <c r="KS6" s="27"/>
      <c r="KT6" s="27"/>
      <c r="KU6" s="27"/>
      <c r="KV6" s="27"/>
      <c r="KW6" s="27"/>
      <c r="KX6" s="27"/>
      <c r="KY6" s="27"/>
      <c r="KZ6" s="27"/>
      <c r="LA6" s="27"/>
      <c r="LB6" s="27"/>
      <c r="LC6" s="27"/>
      <c r="LD6" s="27"/>
      <c r="LE6" s="27"/>
      <c r="LF6" s="27"/>
      <c r="LG6" s="27"/>
      <c r="LH6" s="27"/>
      <c r="LI6" s="27"/>
      <c r="LJ6" s="27"/>
      <c r="LK6" s="27"/>
      <c r="LL6" s="27"/>
      <c r="LM6" s="27"/>
      <c r="LN6" s="27"/>
      <c r="LO6" s="27"/>
      <c r="LP6" s="27"/>
      <c r="LQ6" s="27"/>
      <c r="LR6" s="27"/>
      <c r="LS6" s="27"/>
      <c r="LT6" s="27"/>
      <c r="LU6" s="27"/>
      <c r="LV6" s="27"/>
      <c r="LW6" s="27"/>
      <c r="LX6" s="27"/>
      <c r="LY6" s="27"/>
      <c r="LZ6" s="27"/>
      <c r="MA6" s="27"/>
      <c r="MB6" s="27"/>
      <c r="MC6" s="27"/>
      <c r="MD6" s="27"/>
      <c r="ME6" s="27"/>
      <c r="MF6" s="27"/>
      <c r="MG6" s="27"/>
      <c r="MH6" s="27"/>
      <c r="MI6" s="27"/>
      <c r="MJ6" s="27"/>
      <c r="MK6" s="27"/>
      <c r="ML6" s="27"/>
      <c r="MM6" s="27"/>
      <c r="MN6" s="27"/>
      <c r="MO6" s="27"/>
      <c r="MP6" s="27"/>
      <c r="MQ6" s="27"/>
      <c r="MR6" s="27"/>
      <c r="MS6" s="27"/>
      <c r="MT6" s="27"/>
      <c r="MU6" s="27"/>
      <c r="MV6" s="27"/>
      <c r="MW6" s="27"/>
      <c r="MX6" s="27"/>
      <c r="MY6" s="27"/>
      <c r="MZ6" s="27"/>
      <c r="NA6" s="27"/>
      <c r="NB6" s="27"/>
      <c r="NC6" s="27"/>
      <c r="ND6" s="27"/>
      <c r="NE6" s="27"/>
      <c r="NF6" s="27"/>
      <c r="NG6" s="27"/>
      <c r="NH6" s="27"/>
      <c r="NI6" s="27"/>
      <c r="NJ6" s="27"/>
      <c r="NK6" s="27"/>
      <c r="NL6" s="27"/>
      <c r="NM6" s="27"/>
      <c r="NN6" s="27"/>
      <c r="NO6" s="27"/>
      <c r="NP6" s="27"/>
      <c r="NQ6" s="27"/>
      <c r="NR6" s="27"/>
      <c r="NS6" s="27"/>
      <c r="NT6" s="27"/>
      <c r="NU6" s="27"/>
      <c r="NV6" s="27"/>
      <c r="NW6" s="27"/>
      <c r="NX6" s="27"/>
      <c r="NY6" s="27"/>
      <c r="NZ6" s="27"/>
      <c r="OA6" s="27"/>
      <c r="OB6" s="27"/>
      <c r="OC6" s="27"/>
      <c r="OD6" s="27"/>
      <c r="OE6" s="27"/>
      <c r="OF6" s="27"/>
      <c r="OG6" s="27"/>
      <c r="OH6" s="27"/>
      <c r="OI6" s="27"/>
      <c r="OJ6" s="27"/>
      <c r="OK6" s="27"/>
      <c r="OL6" s="27"/>
      <c r="OM6" s="27"/>
      <c r="ON6" s="27"/>
      <c r="OO6" s="27"/>
      <c r="OP6" s="27"/>
      <c r="OQ6" s="27"/>
      <c r="OR6" s="27"/>
      <c r="OS6" s="27"/>
      <c r="OT6" s="27"/>
      <c r="OU6" s="27"/>
      <c r="OV6" s="27"/>
      <c r="OW6" s="27"/>
      <c r="OX6" s="27"/>
      <c r="OY6" s="27"/>
      <c r="OZ6" s="27"/>
      <c r="PA6" s="27"/>
      <c r="PB6" s="27"/>
      <c r="PC6" s="27"/>
      <c r="PD6" s="27"/>
      <c r="PE6" s="27"/>
      <c r="PF6" s="27"/>
      <c r="PG6" s="27"/>
      <c r="PH6" s="27"/>
      <c r="PI6" s="27"/>
      <c r="PJ6" s="27"/>
      <c r="PK6" s="27"/>
      <c r="PL6" s="27"/>
      <c r="PM6" s="27"/>
      <c r="PN6" s="27"/>
      <c r="PO6" s="27"/>
      <c r="PP6" s="27"/>
      <c r="PQ6" s="27"/>
      <c r="PR6" s="27"/>
      <c r="PS6" s="27"/>
      <c r="PT6" s="27"/>
      <c r="PU6" s="27"/>
      <c r="PV6" s="27"/>
      <c r="PW6" s="27"/>
      <c r="PX6" s="27"/>
      <c r="PY6" s="27"/>
      <c r="PZ6" s="27"/>
      <c r="QA6" s="27"/>
      <c r="QB6" s="27"/>
      <c r="QC6" s="27"/>
      <c r="QD6" s="27"/>
      <c r="QE6" s="27"/>
      <c r="QF6" s="27"/>
      <c r="QG6" s="27"/>
      <c r="QH6" s="27"/>
      <c r="QI6" s="27"/>
      <c r="QJ6" s="27"/>
      <c r="QK6" s="27"/>
      <c r="QL6" s="27"/>
      <c r="QM6" s="27"/>
      <c r="QN6" s="27"/>
      <c r="QO6" s="27"/>
      <c r="QP6" s="27"/>
      <c r="QQ6" s="27"/>
      <c r="QR6" s="27"/>
      <c r="QS6" s="27"/>
      <c r="QT6" s="27"/>
      <c r="QU6" s="27"/>
      <c r="QV6" s="27"/>
      <c r="QW6" s="27"/>
      <c r="QX6" s="27"/>
      <c r="QY6" s="27"/>
      <c r="QZ6" s="27"/>
      <c r="RA6" s="27"/>
      <c r="RB6" s="27"/>
      <c r="RC6" s="27"/>
      <c r="RD6" s="27"/>
      <c r="RE6" s="27"/>
      <c r="RF6" s="27"/>
      <c r="RG6" s="27"/>
      <c r="RH6" s="27"/>
      <c r="RI6" s="27"/>
      <c r="RJ6" s="27"/>
      <c r="RK6" s="27"/>
      <c r="RL6" s="27"/>
      <c r="RM6" s="27"/>
      <c r="RN6" s="27"/>
      <c r="RO6" s="27"/>
      <c r="RP6" s="27"/>
      <c r="RQ6" s="27"/>
      <c r="RR6" s="27"/>
      <c r="RS6" s="27"/>
      <c r="RT6" s="27"/>
      <c r="RU6" s="27"/>
      <c r="RV6" s="27"/>
      <c r="RW6" s="27"/>
      <c r="RX6" s="27"/>
      <c r="RY6" s="27"/>
      <c r="RZ6" s="27"/>
      <c r="SA6" s="27"/>
      <c r="SB6" s="27"/>
      <c r="SC6" s="27"/>
      <c r="SD6" s="27"/>
      <c r="SE6" s="27"/>
      <c r="SF6" s="27"/>
      <c r="SG6" s="27"/>
      <c r="SH6" s="27"/>
      <c r="SI6" s="27"/>
      <c r="SJ6" s="27"/>
      <c r="SK6" s="27"/>
      <c r="SL6" s="27"/>
      <c r="SM6" s="27"/>
      <c r="SN6" s="27"/>
      <c r="SO6" s="27"/>
      <c r="SP6" s="27"/>
      <c r="SQ6" s="27"/>
      <c r="SR6" s="27"/>
      <c r="SS6" s="27"/>
      <c r="ST6" s="27"/>
      <c r="SU6" s="27"/>
      <c r="SV6" s="27"/>
      <c r="SW6" s="27"/>
      <c r="SX6" s="27"/>
      <c r="SY6" s="27"/>
      <c r="SZ6" s="27"/>
      <c r="TA6" s="27"/>
      <c r="TB6" s="27"/>
      <c r="TC6" s="27"/>
      <c r="TD6" s="27"/>
      <c r="TE6" s="27"/>
      <c r="TF6" s="27"/>
      <c r="TG6" s="27"/>
      <c r="TH6" s="27"/>
      <c r="TI6" s="27"/>
      <c r="TJ6" s="27"/>
      <c r="TK6" s="27"/>
      <c r="TL6" s="27"/>
      <c r="TM6" s="27"/>
      <c r="TN6" s="27"/>
      <c r="TO6" s="27"/>
      <c r="TP6" s="27"/>
      <c r="TQ6" s="27"/>
      <c r="TR6" s="27"/>
      <c r="TS6" s="27"/>
      <c r="TT6" s="27"/>
      <c r="TU6" s="27"/>
      <c r="TV6" s="27"/>
      <c r="TW6" s="27"/>
      <c r="TX6" s="27"/>
      <c r="TY6" s="27"/>
      <c r="TZ6" s="27"/>
      <c r="UA6" s="27"/>
      <c r="UB6" s="27"/>
      <c r="UC6" s="27"/>
      <c r="UD6" s="27"/>
      <c r="UE6" s="27"/>
      <c r="UF6" s="27"/>
      <c r="UG6" s="27"/>
      <c r="UH6" s="27"/>
      <c r="UI6" s="27"/>
      <c r="UJ6" s="27"/>
      <c r="UK6" s="27"/>
      <c r="UL6" s="27"/>
      <c r="UM6" s="27"/>
      <c r="UN6" s="27"/>
      <c r="UO6" s="27"/>
      <c r="UP6" s="27"/>
      <c r="UQ6" s="27"/>
      <c r="UR6" s="27"/>
      <c r="US6" s="27"/>
      <c r="UT6" s="27"/>
      <c r="UU6" s="27"/>
      <c r="UV6" s="27"/>
      <c r="UW6" s="27"/>
      <c r="UX6" s="27"/>
      <c r="UY6" s="27"/>
      <c r="UZ6" s="27"/>
      <c r="VA6" s="27"/>
      <c r="VB6" s="27"/>
      <c r="VC6" s="27"/>
      <c r="VD6" s="27"/>
      <c r="VE6" s="27"/>
      <c r="VF6" s="27"/>
      <c r="VG6" s="27"/>
      <c r="VH6" s="27"/>
      <c r="VI6" s="27"/>
      <c r="VJ6" s="27"/>
      <c r="VK6" s="27"/>
      <c r="VL6" s="27"/>
      <c r="VM6" s="27"/>
      <c r="VN6" s="27"/>
      <c r="VO6" s="27"/>
      <c r="VP6" s="27"/>
      <c r="VQ6" s="27"/>
      <c r="VR6" s="27"/>
      <c r="VS6" s="27"/>
      <c r="VT6" s="27"/>
      <c r="VU6" s="27"/>
      <c r="VV6" s="27"/>
      <c r="VW6" s="27"/>
      <c r="VX6" s="27"/>
      <c r="VY6" s="27"/>
      <c r="VZ6" s="27"/>
      <c r="WA6" s="27"/>
      <c r="WB6" s="27"/>
      <c r="WC6" s="27"/>
      <c r="WD6" s="27"/>
      <c r="WE6" s="27"/>
      <c r="WF6" s="27"/>
      <c r="WG6" s="27"/>
      <c r="WH6" s="27"/>
      <c r="WI6" s="27"/>
      <c r="WJ6" s="27"/>
      <c r="WK6" s="27"/>
      <c r="WL6" s="27"/>
      <c r="WM6" s="27"/>
      <c r="WN6" s="27"/>
      <c r="WO6" s="27"/>
      <c r="WP6" s="27"/>
      <c r="WQ6" s="27"/>
      <c r="WR6" s="27"/>
      <c r="WS6" s="27"/>
      <c r="WT6" s="27"/>
      <c r="WU6" s="27"/>
      <c r="WV6" s="27"/>
      <c r="WW6" s="27"/>
      <c r="WX6" s="27"/>
      <c r="WY6" s="27"/>
      <c r="WZ6" s="27"/>
      <c r="XA6" s="27"/>
      <c r="XB6" s="27"/>
      <c r="XC6" s="27"/>
      <c r="XD6" s="27"/>
      <c r="XE6" s="27"/>
      <c r="XF6" s="27"/>
      <c r="XG6" s="27"/>
      <c r="XH6" s="27"/>
      <c r="XI6" s="27"/>
      <c r="XJ6" s="27"/>
      <c r="XK6" s="27"/>
      <c r="XL6" s="27"/>
      <c r="XM6" s="27"/>
      <c r="XN6" s="27"/>
      <c r="XO6" s="27"/>
      <c r="XP6" s="27"/>
      <c r="XQ6" s="27"/>
      <c r="XR6" s="27"/>
      <c r="XS6" s="27"/>
      <c r="XT6" s="27"/>
      <c r="XU6" s="27"/>
      <c r="XV6" s="27"/>
      <c r="XW6" s="27"/>
      <c r="XX6" s="27"/>
      <c r="XY6" s="27"/>
      <c r="XZ6" s="27"/>
      <c r="YA6" s="27"/>
      <c r="YB6" s="27"/>
      <c r="YC6" s="27"/>
      <c r="YD6" s="27"/>
      <c r="YE6" s="27"/>
      <c r="YF6" s="27"/>
      <c r="YG6" s="27"/>
      <c r="YH6" s="27"/>
      <c r="YI6" s="27"/>
      <c r="YJ6" s="27"/>
      <c r="YK6" s="27"/>
      <c r="YL6" s="27"/>
      <c r="YM6" s="27"/>
      <c r="YN6" s="27"/>
      <c r="YO6" s="27"/>
      <c r="YP6" s="27"/>
      <c r="YQ6" s="27"/>
      <c r="YR6" s="27"/>
      <c r="YS6" s="27"/>
      <c r="YT6" s="27"/>
      <c r="YU6" s="27"/>
      <c r="YV6" s="27"/>
      <c r="YW6" s="27"/>
      <c r="YX6" s="27"/>
      <c r="YY6" s="27"/>
      <c r="YZ6" s="27"/>
      <c r="ZA6" s="27"/>
      <c r="ZB6" s="27"/>
      <c r="ZC6" s="27"/>
      <c r="ZD6" s="27"/>
      <c r="ZE6" s="27"/>
      <c r="ZF6" s="27"/>
      <c r="ZG6" s="27"/>
      <c r="ZH6" s="27"/>
      <c r="ZI6" s="27"/>
      <c r="ZJ6" s="27"/>
      <c r="ZK6" s="27"/>
      <c r="ZL6" s="27"/>
      <c r="ZM6" s="27"/>
      <c r="ZN6" s="27"/>
      <c r="ZO6" s="27"/>
      <c r="ZP6" s="27"/>
      <c r="ZQ6" s="27"/>
      <c r="ZR6" s="27"/>
      <c r="ZS6" s="27"/>
      <c r="ZT6" s="27"/>
      <c r="ZU6" s="27"/>
      <c r="ZV6" s="27"/>
      <c r="ZW6" s="27"/>
      <c r="ZX6" s="27"/>
      <c r="ZY6" s="27"/>
      <c r="ZZ6" s="27"/>
      <c r="AAA6" s="27"/>
      <c r="AAB6" s="27"/>
      <c r="AAC6" s="27"/>
      <c r="AAD6" s="27"/>
      <c r="AAE6" s="27"/>
      <c r="AAF6" s="27"/>
      <c r="AAG6" s="27"/>
      <c r="AAH6" s="27"/>
      <c r="AAI6" s="27"/>
      <c r="AAJ6" s="27"/>
      <c r="AAK6" s="27"/>
      <c r="AAL6" s="27"/>
      <c r="AAM6" s="27"/>
      <c r="AAN6" s="27"/>
      <c r="AAO6" s="27"/>
      <c r="AAP6" s="27"/>
      <c r="AAQ6" s="27"/>
      <c r="AAR6" s="27"/>
      <c r="AAS6" s="27"/>
      <c r="AAT6" s="27"/>
      <c r="AAU6" s="27"/>
      <c r="AAV6" s="27"/>
      <c r="AAW6" s="27"/>
      <c r="AAX6" s="27"/>
      <c r="AAY6" s="27"/>
      <c r="AAZ6" s="27"/>
      <c r="ABA6" s="27"/>
      <c r="ABB6" s="27"/>
      <c r="ABC6" s="27"/>
      <c r="ABD6" s="27"/>
      <c r="ABE6" s="27"/>
      <c r="ABF6" s="27"/>
      <c r="ABG6" s="27"/>
      <c r="ABH6" s="27"/>
      <c r="ABI6" s="27"/>
      <c r="ABJ6" s="27"/>
      <c r="ABK6" s="27"/>
      <c r="ABL6" s="27"/>
      <c r="ABM6" s="27"/>
      <c r="ABN6" s="27"/>
      <c r="ABO6" s="27"/>
      <c r="ABP6" s="27"/>
      <c r="ABQ6" s="27"/>
      <c r="ABR6" s="27"/>
      <c r="ABS6" s="27"/>
      <c r="ABT6" s="27"/>
      <c r="ABU6" s="27"/>
      <c r="ABV6" s="27"/>
      <c r="ABW6" s="27"/>
      <c r="ABX6" s="27"/>
      <c r="ABY6" s="27"/>
      <c r="ABZ6" s="27"/>
      <c r="ACA6" s="27"/>
      <c r="ACB6" s="27"/>
      <c r="ACC6" s="27"/>
      <c r="ACD6" s="27"/>
      <c r="ACE6" s="27"/>
      <c r="ACF6" s="27"/>
      <c r="ACG6" s="27"/>
      <c r="ACH6" s="27"/>
      <c r="ACI6" s="27"/>
      <c r="ACJ6" s="27"/>
      <c r="ACK6" s="27"/>
      <c r="ACL6" s="27"/>
      <c r="ACM6" s="27"/>
      <c r="ACN6" s="27"/>
      <c r="ACO6" s="27"/>
      <c r="ACP6" s="27"/>
      <c r="ACQ6" s="27"/>
      <c r="ACR6" s="27"/>
      <c r="ACS6" s="27"/>
      <c r="ACT6" s="27"/>
      <c r="ACU6" s="27"/>
      <c r="ACV6" s="27"/>
      <c r="ACW6" s="27"/>
      <c r="ACX6" s="27"/>
      <c r="ACY6" s="27"/>
      <c r="ACZ6" s="27"/>
      <c r="ADA6" s="27"/>
      <c r="ADB6" s="27"/>
      <c r="ADC6" s="27"/>
      <c r="ADD6" s="27"/>
      <c r="ADE6" s="27"/>
      <c r="ADF6" s="27"/>
      <c r="ADG6" s="27"/>
      <c r="ADH6" s="27"/>
      <c r="ADI6" s="27"/>
      <c r="ADJ6" s="27"/>
      <c r="ADK6" s="27"/>
      <c r="ADL6" s="27"/>
      <c r="ADM6" s="27"/>
      <c r="ADN6" s="27"/>
      <c r="ADO6" s="27"/>
      <c r="ADP6" s="27"/>
      <c r="ADQ6" s="27"/>
      <c r="ADR6" s="27"/>
      <c r="ADS6" s="27"/>
      <c r="ADT6" s="27"/>
      <c r="ADU6" s="27"/>
      <c r="ADV6" s="27"/>
      <c r="ADW6" s="27"/>
      <c r="ADX6" s="27"/>
      <c r="ADY6" s="27"/>
      <c r="ADZ6" s="27"/>
      <c r="AEA6" s="27"/>
      <c r="AEB6" s="27"/>
      <c r="AEC6" s="27"/>
      <c r="AED6" s="27"/>
      <c r="AEE6" s="27"/>
      <c r="AEF6" s="27"/>
      <c r="AEG6" s="27"/>
      <c r="AEH6" s="27"/>
      <c r="AEI6" s="27"/>
      <c r="AEJ6" s="27"/>
      <c r="AEK6" s="27"/>
      <c r="AEL6" s="27"/>
      <c r="AEM6" s="27"/>
      <c r="AEN6" s="27"/>
      <c r="AEO6" s="27"/>
      <c r="AEP6" s="27"/>
      <c r="AEQ6" s="27"/>
      <c r="AER6" s="27"/>
      <c r="AES6" s="27"/>
      <c r="AET6" s="27"/>
      <c r="AEU6" s="27"/>
      <c r="AEV6" s="27"/>
      <c r="AEW6" s="27"/>
      <c r="AEX6" s="27"/>
      <c r="AEY6" s="27"/>
      <c r="AEZ6" s="27"/>
      <c r="AFA6" s="27"/>
      <c r="AFB6" s="27"/>
      <c r="AFC6" s="27"/>
      <c r="AFD6" s="27"/>
      <c r="AFE6" s="27"/>
      <c r="AFF6" s="27"/>
      <c r="AFG6" s="27"/>
      <c r="AFH6" s="27"/>
      <c r="AFI6" s="27"/>
      <c r="AFJ6" s="27"/>
      <c r="AFK6" s="27"/>
      <c r="AFL6" s="27"/>
      <c r="AFM6" s="27"/>
      <c r="AFN6" s="27"/>
      <c r="AFO6" s="27"/>
      <c r="AFP6" s="27"/>
      <c r="AFQ6" s="27"/>
      <c r="AFR6" s="27"/>
      <c r="AFS6" s="27"/>
      <c r="AFT6" s="27"/>
      <c r="AFU6" s="27"/>
      <c r="AFV6" s="27"/>
      <c r="AFW6" s="27"/>
      <c r="AFX6" s="27"/>
      <c r="AFY6" s="27"/>
      <c r="AFZ6" s="27"/>
      <c r="AGA6" s="27"/>
      <c r="AGB6" s="27"/>
      <c r="AGC6" s="27"/>
      <c r="AGD6" s="27"/>
      <c r="AGE6" s="27"/>
      <c r="AGF6" s="27"/>
      <c r="AGG6" s="27"/>
      <c r="AGH6" s="27"/>
      <c r="AGI6" s="27"/>
      <c r="AGJ6" s="27"/>
      <c r="AGK6" s="27"/>
      <c r="AGL6" s="27"/>
      <c r="AGM6" s="27"/>
      <c r="AGN6" s="27"/>
      <c r="AGO6" s="27"/>
      <c r="AGP6" s="27"/>
      <c r="AGQ6" s="27"/>
      <c r="AGR6" s="27"/>
      <c r="AGS6" s="27"/>
      <c r="AGT6" s="27"/>
      <c r="AGU6" s="27"/>
      <c r="AGV6" s="27"/>
      <c r="AGW6" s="27"/>
      <c r="AGX6" s="27"/>
      <c r="AGY6" s="27"/>
      <c r="AGZ6" s="27"/>
      <c r="AHA6" s="27"/>
      <c r="AHB6" s="27"/>
      <c r="AHC6" s="27"/>
      <c r="AHD6" s="27"/>
      <c r="AHE6" s="27"/>
      <c r="AHF6" s="27"/>
      <c r="AHG6" s="27"/>
      <c r="AHH6" s="27"/>
      <c r="AHI6" s="27"/>
      <c r="AHJ6" s="27"/>
      <c r="AHK6" s="27"/>
      <c r="AHL6" s="27"/>
      <c r="AHM6" s="27"/>
      <c r="AHN6" s="27"/>
      <c r="AHO6" s="27"/>
      <c r="AHP6" s="27"/>
      <c r="AHQ6" s="27"/>
      <c r="AHR6" s="27"/>
      <c r="AHS6" s="27"/>
      <c r="AHT6" s="27"/>
      <c r="AHU6" s="27"/>
      <c r="AHV6" s="27"/>
      <c r="AHW6" s="27"/>
      <c r="AHX6" s="27"/>
      <c r="AHY6" s="27"/>
      <c r="AHZ6" s="27"/>
      <c r="AIA6" s="27"/>
      <c r="AIB6" s="27"/>
      <c r="AIC6" s="27"/>
      <c r="AID6" s="27"/>
      <c r="AIE6" s="27"/>
      <c r="AIF6" s="27"/>
      <c r="AIG6" s="27"/>
      <c r="AIH6" s="27"/>
      <c r="AII6" s="27"/>
      <c r="AIJ6" s="27"/>
      <c r="AIK6" s="27"/>
      <c r="AIL6" s="27"/>
      <c r="AIM6" s="27"/>
      <c r="AIN6" s="27"/>
      <c r="AIO6" s="27"/>
      <c r="AIP6" s="27"/>
      <c r="AIQ6" s="27"/>
      <c r="AIR6" s="27"/>
      <c r="AIS6" s="27"/>
      <c r="AIT6" s="27"/>
      <c r="AIU6" s="27"/>
      <c r="AIV6" s="27"/>
      <c r="AIW6" s="27"/>
      <c r="AIX6" s="27"/>
      <c r="AIY6" s="27"/>
      <c r="AIZ6" s="27"/>
      <c r="AJA6" s="27"/>
      <c r="AJB6" s="27"/>
      <c r="AJC6" s="27"/>
      <c r="AJD6" s="27"/>
      <c r="AJE6" s="27"/>
      <c r="AJF6" s="27"/>
      <c r="AJG6" s="27"/>
      <c r="AJH6" s="27"/>
      <c r="AJI6" s="27"/>
      <c r="AJJ6" s="27"/>
      <c r="AJK6" s="27"/>
      <c r="AJL6" s="27"/>
      <c r="AJM6" s="27"/>
      <c r="AJN6" s="27"/>
      <c r="AJO6" s="27"/>
      <c r="AJP6" s="27"/>
      <c r="AJQ6" s="27"/>
      <c r="AJR6" s="27"/>
      <c r="AJS6" s="27"/>
      <c r="AJT6" s="27"/>
      <c r="AJU6" s="27"/>
      <c r="AJV6" s="27"/>
      <c r="AJW6" s="27"/>
      <c r="AJX6" s="27"/>
      <c r="AJY6" s="27"/>
      <c r="AJZ6" s="27"/>
      <c r="AKA6" s="27"/>
      <c r="AKB6" s="27"/>
      <c r="AKC6" s="27"/>
      <c r="AKD6" s="27"/>
      <c r="AKE6" s="27"/>
      <c r="AKF6" s="27"/>
      <c r="AKG6" s="27"/>
      <c r="AKH6" s="27"/>
      <c r="AKI6" s="27"/>
      <c r="AKJ6" s="27"/>
      <c r="AKK6" s="27"/>
      <c r="AKL6" s="27"/>
      <c r="AKM6" s="27"/>
      <c r="AKN6" s="27"/>
      <c r="AKO6" s="27"/>
      <c r="AKP6" s="27"/>
      <c r="AKQ6" s="27"/>
      <c r="AKR6" s="27"/>
      <c r="AKS6" s="27"/>
      <c r="AKT6" s="27"/>
      <c r="AKU6" s="27"/>
      <c r="AKV6" s="27"/>
      <c r="AKW6" s="27"/>
      <c r="AKX6" s="27"/>
      <c r="AKY6" s="27"/>
      <c r="AKZ6" s="27"/>
      <c r="ALA6" s="27"/>
      <c r="ALB6" s="27"/>
      <c r="ALC6" s="27"/>
      <c r="ALD6" s="27"/>
      <c r="ALE6" s="27"/>
      <c r="ALF6" s="27"/>
      <c r="ALG6" s="27"/>
      <c r="ALH6" s="27"/>
      <c r="ALI6" s="27"/>
      <c r="ALJ6" s="27"/>
      <c r="ALK6" s="27"/>
      <c r="ALL6" s="27"/>
      <c r="ALM6" s="27"/>
      <c r="ALN6" s="27"/>
      <c r="ALO6" s="27"/>
      <c r="ALP6" s="27"/>
      <c r="ALQ6" s="27"/>
      <c r="ALR6" s="27"/>
      <c r="ALS6" s="27"/>
      <c r="ALT6" s="27"/>
      <c r="ALU6" s="27"/>
      <c r="ALV6" s="27"/>
      <c r="ALW6" s="27"/>
      <c r="ALX6" s="27"/>
      <c r="ALY6" s="27"/>
      <c r="ALZ6" s="27"/>
      <c r="AMA6" s="27"/>
      <c r="AMB6" s="27"/>
      <c r="AMC6" s="27"/>
      <c r="AMD6" s="27"/>
      <c r="AME6" s="27"/>
      <c r="AMF6" s="27"/>
      <c r="AMG6" s="27"/>
      <c r="AMH6" s="27"/>
      <c r="AMI6" s="27"/>
      <c r="AMJ6" s="27"/>
      <c r="AMK6" s="27"/>
      <c r="AML6" s="27"/>
      <c r="AMM6" s="27"/>
      <c r="AMN6" s="27"/>
      <c r="AMO6" s="27"/>
      <c r="AMP6" s="27"/>
      <c r="AMQ6" s="27"/>
      <c r="AMR6" s="27"/>
      <c r="AMS6" s="27"/>
      <c r="AMT6" s="27"/>
      <c r="AMU6" s="27"/>
      <c r="AMV6" s="27"/>
      <c r="AMW6" s="27"/>
      <c r="AMX6" s="27"/>
      <c r="AMY6" s="27"/>
      <c r="AMZ6" s="27"/>
      <c r="ANA6" s="27"/>
      <c r="ANB6" s="27"/>
      <c r="ANC6" s="27"/>
      <c r="AND6" s="27"/>
      <c r="ANE6" s="27"/>
      <c r="ANF6" s="27"/>
      <c r="ANG6" s="27"/>
      <c r="ANH6" s="27"/>
      <c r="ANI6" s="27"/>
      <c r="ANJ6" s="27"/>
      <c r="ANK6" s="27"/>
      <c r="ANL6" s="27"/>
      <c r="ANM6" s="27"/>
      <c r="ANN6" s="27"/>
      <c r="ANO6" s="27"/>
      <c r="ANP6" s="27"/>
      <c r="ANQ6" s="27"/>
      <c r="ANR6" s="27"/>
      <c r="ANS6" s="27"/>
      <c r="ANT6" s="27"/>
      <c r="ANU6" s="27"/>
      <c r="ANV6" s="27"/>
      <c r="ANW6" s="27"/>
      <c r="ANX6" s="27"/>
      <c r="ANY6" s="27"/>
      <c r="ANZ6" s="27"/>
      <c r="AOA6" s="27"/>
      <c r="AOB6" s="27"/>
      <c r="AOC6" s="27"/>
      <c r="AOD6" s="27"/>
      <c r="AOE6" s="27"/>
      <c r="AOF6" s="27"/>
      <c r="AOG6" s="27"/>
      <c r="AOH6" s="27"/>
      <c r="AOI6" s="27"/>
      <c r="AOJ6" s="27"/>
      <c r="AOK6" s="27"/>
      <c r="AOL6" s="27"/>
      <c r="AOM6" s="27"/>
      <c r="AON6" s="27"/>
      <c r="AOO6" s="27"/>
      <c r="AOP6" s="27"/>
      <c r="AOQ6" s="27"/>
      <c r="AOR6" s="27"/>
      <c r="AOS6" s="27"/>
      <c r="AOT6" s="27"/>
      <c r="AOU6" s="27"/>
      <c r="AOV6" s="27"/>
      <c r="AOW6" s="27"/>
      <c r="AOX6" s="27"/>
      <c r="AOY6" s="27"/>
      <c r="AOZ6" s="27"/>
      <c r="APA6" s="27"/>
      <c r="APB6" s="27"/>
      <c r="APC6" s="27"/>
      <c r="APD6" s="27"/>
      <c r="APE6" s="27"/>
      <c r="APF6" s="27"/>
      <c r="APG6" s="27"/>
      <c r="APH6" s="27"/>
      <c r="API6" s="27"/>
      <c r="APJ6" s="27"/>
      <c r="APK6" s="27"/>
      <c r="APL6" s="27"/>
      <c r="APM6" s="27"/>
      <c r="APN6" s="27"/>
      <c r="APO6" s="27"/>
      <c r="APP6" s="27"/>
      <c r="APQ6" s="27"/>
      <c r="APR6" s="27"/>
      <c r="APS6" s="27"/>
      <c r="APT6" s="27"/>
      <c r="APU6" s="27"/>
      <c r="APV6" s="27"/>
      <c r="APW6" s="27"/>
      <c r="APX6" s="27"/>
      <c r="APY6" s="27"/>
      <c r="APZ6" s="27"/>
      <c r="AQA6" s="27"/>
      <c r="AQB6" s="27"/>
      <c r="AQC6" s="27"/>
      <c r="AQD6" s="27"/>
      <c r="AQE6" s="27"/>
      <c r="AQF6" s="27"/>
      <c r="AQG6" s="27"/>
      <c r="AQH6" s="27"/>
      <c r="AQI6" s="27"/>
      <c r="AQJ6" s="27"/>
      <c r="AQK6" s="27"/>
      <c r="AQL6" s="27"/>
      <c r="AQM6" s="27"/>
      <c r="AQN6" s="27"/>
      <c r="AQO6" s="27"/>
      <c r="AQP6" s="27"/>
      <c r="AQQ6" s="27"/>
      <c r="AQR6" s="27"/>
      <c r="AQS6" s="27"/>
      <c r="AQT6" s="27"/>
      <c r="AQU6" s="27"/>
      <c r="AQV6" s="27"/>
      <c r="AQW6" s="27"/>
      <c r="AQX6" s="27"/>
      <c r="AQY6" s="27"/>
      <c r="AQZ6" s="27"/>
      <c r="ARA6" s="27"/>
      <c r="ARB6" s="27"/>
      <c r="ARC6" s="27"/>
      <c r="ARD6" s="27"/>
      <c r="ARE6" s="27"/>
      <c r="ARF6" s="27"/>
      <c r="ARG6" s="27"/>
      <c r="ARH6" s="27"/>
      <c r="ARI6" s="27"/>
      <c r="ARJ6" s="27"/>
      <c r="ARK6" s="27"/>
      <c r="ARL6" s="27"/>
      <c r="ARM6" s="27"/>
      <c r="ARN6" s="27"/>
      <c r="ARO6" s="27"/>
      <c r="ARP6" s="27"/>
      <c r="ARQ6" s="27"/>
      <c r="ARR6" s="27"/>
      <c r="ARS6" s="27"/>
      <c r="ART6" s="27"/>
      <c r="ARU6" s="27"/>
      <c r="ARV6" s="27"/>
      <c r="ARW6" s="27"/>
      <c r="ARX6" s="27"/>
      <c r="ARY6" s="27"/>
      <c r="ARZ6" s="27"/>
      <c r="ASA6" s="27"/>
      <c r="ASB6" s="27"/>
      <c r="ASC6" s="27"/>
      <c r="ASD6" s="27"/>
      <c r="ASE6" s="27"/>
      <c r="ASF6" s="27"/>
      <c r="ASG6" s="27"/>
      <c r="ASH6" s="27"/>
      <c r="ASI6" s="27"/>
      <c r="ASJ6" s="27"/>
      <c r="ASK6" s="27"/>
      <c r="ASL6" s="27"/>
      <c r="ASM6" s="27"/>
      <c r="ASN6" s="27"/>
      <c r="ASO6" s="27"/>
      <c r="ASP6" s="27"/>
      <c r="ASQ6" s="27"/>
      <c r="ASR6" s="27"/>
      <c r="ASS6" s="27"/>
      <c r="AST6" s="27"/>
      <c r="ASU6" s="27"/>
      <c r="ASV6" s="27"/>
      <c r="ASW6" s="27"/>
      <c r="ASX6" s="27"/>
      <c r="ASY6" s="27"/>
      <c r="ASZ6" s="27"/>
      <c r="ATA6" s="27"/>
      <c r="ATB6" s="27"/>
      <c r="ATC6" s="27"/>
      <c r="ATD6" s="27"/>
      <c r="ATE6" s="27"/>
      <c r="ATF6" s="27"/>
      <c r="ATG6" s="27"/>
      <c r="ATH6" s="27"/>
      <c r="ATI6" s="27"/>
      <c r="ATJ6" s="27"/>
      <c r="ATK6" s="27"/>
      <c r="ATL6" s="27"/>
      <c r="ATM6" s="27"/>
      <c r="ATN6" s="27"/>
      <c r="ATO6" s="27"/>
      <c r="ATP6" s="27"/>
      <c r="ATQ6" s="27"/>
      <c r="ATR6" s="27"/>
      <c r="ATS6" s="27"/>
      <c r="ATT6" s="27"/>
      <c r="ATU6" s="27"/>
      <c r="ATV6" s="27"/>
      <c r="ATW6" s="27"/>
      <c r="ATX6" s="27"/>
      <c r="ATY6" s="27"/>
      <c r="ATZ6" s="27"/>
      <c r="AUA6" s="27"/>
      <c r="AUB6" s="27"/>
      <c r="AUC6" s="27"/>
      <c r="AUD6" s="27"/>
      <c r="AUE6" s="27"/>
      <c r="AUF6" s="27"/>
      <c r="AUG6" s="27"/>
      <c r="AUH6" s="27"/>
      <c r="AUI6" s="27"/>
      <c r="AUJ6" s="27"/>
      <c r="AUK6" s="27"/>
      <c r="AUL6" s="27"/>
      <c r="AUM6" s="27"/>
      <c r="AUN6" s="27"/>
      <c r="AUO6" s="27"/>
      <c r="AUP6" s="27"/>
      <c r="AUQ6" s="27"/>
      <c r="AUR6" s="27"/>
      <c r="AUS6" s="27"/>
      <c r="AUT6" s="27"/>
      <c r="AUU6" s="27"/>
      <c r="AUV6" s="27"/>
      <c r="AUW6" s="27"/>
      <c r="AUX6" s="27"/>
      <c r="AUY6" s="27"/>
      <c r="AUZ6" s="27"/>
      <c r="AVA6" s="27"/>
      <c r="AVB6" s="27"/>
      <c r="AVC6" s="27"/>
      <c r="AVD6" s="27"/>
      <c r="AVE6" s="27"/>
      <c r="AVF6" s="27"/>
      <c r="AVG6" s="27"/>
      <c r="AVH6" s="27"/>
      <c r="AVI6" s="27"/>
      <c r="AVJ6" s="27"/>
      <c r="AVK6" s="27"/>
      <c r="AVL6" s="27"/>
      <c r="AVM6" s="27"/>
      <c r="AVN6" s="27"/>
      <c r="AVO6" s="27"/>
      <c r="AVP6" s="27"/>
      <c r="AVQ6" s="27"/>
      <c r="AVR6" s="27"/>
      <c r="AVS6" s="27"/>
      <c r="AVT6" s="27"/>
      <c r="AVU6" s="27"/>
      <c r="AVV6" s="27"/>
      <c r="AVW6" s="27"/>
      <c r="AVX6" s="27"/>
      <c r="AVY6" s="27"/>
      <c r="AVZ6" s="27"/>
      <c r="AWA6" s="27"/>
      <c r="AWB6" s="27"/>
      <c r="AWC6" s="27"/>
      <c r="AWD6" s="27"/>
      <c r="AWE6" s="27"/>
      <c r="AWF6" s="27"/>
      <c r="AWG6" s="27"/>
      <c r="AWH6" s="27"/>
      <c r="AWI6" s="27"/>
      <c r="AWJ6" s="27"/>
      <c r="AWK6" s="27"/>
      <c r="AWL6" s="27"/>
      <c r="AWM6" s="27"/>
      <c r="AWN6" s="27"/>
      <c r="AWO6" s="27"/>
      <c r="AWP6" s="27"/>
      <c r="AWQ6" s="27"/>
      <c r="AWR6" s="27"/>
      <c r="AWS6" s="27"/>
      <c r="AWT6" s="27"/>
      <c r="AWU6" s="27"/>
      <c r="AWV6" s="27"/>
      <c r="AWW6" s="27"/>
      <c r="AWX6" s="27"/>
      <c r="AWY6" s="27"/>
      <c r="AWZ6" s="27"/>
      <c r="AXA6" s="27"/>
      <c r="AXB6" s="27"/>
      <c r="AXC6" s="27"/>
      <c r="AXD6" s="27"/>
      <c r="AXE6" s="27"/>
      <c r="AXF6" s="27"/>
      <c r="AXG6" s="27"/>
      <c r="AXH6" s="27"/>
      <c r="AXI6" s="27"/>
      <c r="AXJ6" s="27"/>
      <c r="AXK6" s="27"/>
      <c r="AXL6" s="27"/>
      <c r="AXM6" s="27"/>
      <c r="AXN6" s="27"/>
      <c r="AXO6" s="27"/>
      <c r="AXP6" s="27"/>
      <c r="AXQ6" s="27"/>
      <c r="AXR6" s="27"/>
      <c r="AXS6" s="27"/>
      <c r="AXT6" s="27"/>
      <c r="AXU6" s="27"/>
      <c r="AXV6" s="27"/>
      <c r="AXW6" s="27"/>
      <c r="AXX6" s="27"/>
      <c r="AXY6" s="27"/>
      <c r="AXZ6" s="27"/>
      <c r="AYA6" s="27"/>
      <c r="AYB6" s="27"/>
      <c r="AYC6" s="27"/>
      <c r="AYD6" s="27"/>
      <c r="AYE6" s="27"/>
      <c r="AYF6" s="27"/>
      <c r="AYG6" s="27"/>
      <c r="AYH6" s="27"/>
      <c r="AYI6" s="27"/>
      <c r="AYJ6" s="27"/>
      <c r="AYK6" s="27"/>
      <c r="AYL6" s="27"/>
      <c r="AYM6" s="27"/>
      <c r="AYN6" s="27"/>
      <c r="AYO6" s="27"/>
      <c r="AYP6" s="27"/>
      <c r="AYQ6" s="27"/>
      <c r="AYR6" s="27"/>
      <c r="AYS6" s="27"/>
      <c r="AYT6" s="27"/>
      <c r="AYU6" s="27"/>
      <c r="AYV6" s="27"/>
      <c r="AYW6" s="27"/>
      <c r="AYX6" s="27"/>
      <c r="AYY6" s="27"/>
      <c r="AYZ6" s="27"/>
      <c r="AZA6" s="27"/>
      <c r="AZB6" s="27"/>
      <c r="AZC6" s="27"/>
      <c r="AZD6" s="27"/>
      <c r="AZE6" s="27"/>
      <c r="AZF6" s="27"/>
      <c r="AZG6" s="27"/>
      <c r="AZH6" s="27"/>
      <c r="AZI6" s="27"/>
      <c r="AZJ6" s="27"/>
      <c r="AZK6" s="27"/>
      <c r="AZL6" s="27"/>
      <c r="AZM6" s="27"/>
      <c r="AZN6" s="27"/>
      <c r="AZO6" s="27"/>
      <c r="AZP6" s="27"/>
      <c r="AZQ6" s="27"/>
      <c r="AZR6" s="27"/>
      <c r="AZS6" s="27"/>
      <c r="AZT6" s="27"/>
      <c r="AZU6" s="27"/>
      <c r="AZV6" s="27"/>
      <c r="AZW6" s="27"/>
      <c r="AZX6" s="27"/>
      <c r="AZY6" s="27"/>
      <c r="AZZ6" s="27"/>
      <c r="BAA6" s="27"/>
      <c r="BAB6" s="27"/>
      <c r="BAC6" s="27"/>
      <c r="BAD6" s="27"/>
      <c r="BAE6" s="27"/>
      <c r="BAF6" s="27"/>
      <c r="BAG6" s="27"/>
      <c r="BAH6" s="27"/>
      <c r="BAI6" s="27"/>
      <c r="BAJ6" s="27"/>
      <c r="BAK6" s="27"/>
      <c r="BAL6" s="27"/>
      <c r="BAM6" s="27"/>
      <c r="BAN6" s="27"/>
      <c r="BAO6" s="27"/>
      <c r="BAP6" s="27"/>
      <c r="BAQ6" s="27"/>
      <c r="BAR6" s="27"/>
      <c r="BAS6" s="27"/>
      <c r="BAT6" s="27"/>
      <c r="BAU6" s="27"/>
      <c r="BAV6" s="27"/>
      <c r="BAW6" s="27"/>
      <c r="BAX6" s="27"/>
      <c r="BAY6" s="27"/>
      <c r="BAZ6" s="27"/>
      <c r="BBA6" s="27"/>
      <c r="BBB6" s="27"/>
      <c r="BBC6" s="27"/>
      <c r="BBD6" s="27"/>
      <c r="BBE6" s="27"/>
      <c r="BBF6" s="27"/>
      <c r="BBG6" s="27"/>
      <c r="BBH6" s="27"/>
      <c r="BBI6" s="27"/>
      <c r="BBJ6" s="27"/>
      <c r="BBK6" s="27"/>
      <c r="BBL6" s="27"/>
      <c r="BBM6" s="27"/>
      <c r="BBN6" s="27"/>
      <c r="BBO6" s="27"/>
      <c r="BBP6" s="27"/>
      <c r="BBQ6" s="27"/>
      <c r="BBR6" s="27"/>
      <c r="BBS6" s="27"/>
      <c r="BBT6" s="27"/>
      <c r="BBU6" s="27"/>
      <c r="BBV6" s="27"/>
      <c r="BBW6" s="27"/>
      <c r="BBX6" s="27"/>
      <c r="BBY6" s="27"/>
      <c r="BBZ6" s="27"/>
      <c r="BCA6" s="27"/>
      <c r="BCB6" s="27"/>
      <c r="BCC6" s="27"/>
      <c r="BCD6" s="27"/>
      <c r="BCE6" s="27"/>
      <c r="BCF6" s="27"/>
      <c r="BCG6" s="27"/>
      <c r="BCH6" s="27"/>
      <c r="BCI6" s="27"/>
      <c r="BCJ6" s="27"/>
      <c r="BCK6" s="27"/>
      <c r="BCL6" s="27"/>
      <c r="BCM6" s="27"/>
      <c r="BCN6" s="27"/>
      <c r="BCO6" s="27"/>
      <c r="BCP6" s="27"/>
      <c r="BCQ6" s="27"/>
      <c r="BCR6" s="27"/>
      <c r="BCS6" s="27"/>
      <c r="BCT6" s="27"/>
      <c r="BCU6" s="27"/>
      <c r="BCV6" s="27"/>
      <c r="BCW6" s="27"/>
      <c r="BCX6" s="27"/>
      <c r="BCY6" s="27"/>
      <c r="BCZ6" s="27"/>
      <c r="BDA6" s="27"/>
      <c r="BDB6" s="27"/>
      <c r="BDC6" s="27"/>
      <c r="BDD6" s="27"/>
      <c r="BDE6" s="27"/>
      <c r="BDF6" s="27"/>
      <c r="BDG6" s="27"/>
      <c r="BDH6" s="27"/>
      <c r="BDI6" s="27"/>
      <c r="BDJ6" s="27"/>
      <c r="BDK6" s="27"/>
      <c r="BDL6" s="27"/>
      <c r="BDM6" s="27"/>
      <c r="BDN6" s="27"/>
      <c r="BDO6" s="27"/>
      <c r="BDP6" s="27"/>
      <c r="BDQ6" s="27"/>
      <c r="BDR6" s="27"/>
      <c r="BDS6" s="27"/>
      <c r="BDT6" s="27"/>
      <c r="BDU6" s="27"/>
      <c r="BDV6" s="27"/>
      <c r="BDW6" s="27"/>
      <c r="BDX6" s="27"/>
      <c r="BDY6" s="27"/>
      <c r="BDZ6" s="27"/>
      <c r="BEA6" s="27"/>
      <c r="BEB6" s="27"/>
      <c r="BEC6" s="27"/>
      <c r="BED6" s="27"/>
      <c r="BEE6" s="27"/>
      <c r="BEF6" s="27"/>
      <c r="BEG6" s="27"/>
      <c r="BEH6" s="27"/>
      <c r="BEI6" s="27"/>
      <c r="BEJ6" s="27"/>
      <c r="BEK6" s="27"/>
      <c r="BEL6" s="27"/>
      <c r="BEM6" s="27"/>
      <c r="BEN6" s="27"/>
      <c r="BEO6" s="27"/>
      <c r="BEP6" s="27"/>
      <c r="BEQ6" s="27"/>
      <c r="BER6" s="27"/>
      <c r="BES6" s="27"/>
      <c r="BET6" s="27"/>
      <c r="BEU6" s="27"/>
      <c r="BEV6" s="27"/>
      <c r="BEW6" s="27"/>
      <c r="BEX6" s="27"/>
      <c r="BEY6" s="27"/>
      <c r="BEZ6" s="27"/>
      <c r="BFA6" s="27"/>
      <c r="BFB6" s="27"/>
      <c r="BFC6" s="27"/>
      <c r="BFD6" s="27"/>
      <c r="BFE6" s="27"/>
      <c r="BFF6" s="27"/>
      <c r="BFG6" s="27"/>
      <c r="BFH6" s="27"/>
      <c r="BFI6" s="27"/>
      <c r="BFJ6" s="27"/>
      <c r="BFK6" s="27"/>
      <c r="BFL6" s="27"/>
      <c r="BFM6" s="27"/>
      <c r="BFN6" s="27"/>
      <c r="BFO6" s="27"/>
      <c r="BFP6" s="27"/>
      <c r="BFQ6" s="27"/>
      <c r="BFR6" s="27"/>
      <c r="BFS6" s="27"/>
      <c r="BFT6" s="27"/>
      <c r="BFU6" s="27"/>
      <c r="BFV6" s="27"/>
      <c r="BFW6" s="27"/>
      <c r="BFX6" s="27"/>
      <c r="BFY6" s="27"/>
      <c r="BFZ6" s="27"/>
      <c r="BGA6" s="27"/>
      <c r="BGB6" s="27"/>
      <c r="BGC6" s="27"/>
      <c r="BGD6" s="27"/>
      <c r="BGE6" s="27"/>
      <c r="BGF6" s="27"/>
      <c r="BGG6" s="27"/>
      <c r="BGH6" s="27"/>
      <c r="BGI6" s="27"/>
      <c r="BGJ6" s="27"/>
      <c r="BGK6" s="27"/>
      <c r="BGL6" s="27"/>
      <c r="BGM6" s="27"/>
      <c r="BGN6" s="27"/>
      <c r="BGO6" s="27"/>
      <c r="BGP6" s="27"/>
      <c r="BGQ6" s="27"/>
      <c r="BGR6" s="27"/>
      <c r="BGS6" s="27"/>
      <c r="BGT6" s="27"/>
      <c r="BGU6" s="27"/>
      <c r="BGV6" s="27"/>
      <c r="BGW6" s="27"/>
    </row>
    <row r="7" spans="1:1557" ht="10"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5">
      <c r="B8" s="28" t="s">
        <v>29</v>
      </c>
      <c r="C8" s="28"/>
      <c r="D8" s="58" t="s">
        <v>134</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ht="10" x14ac:dyDescent="0.2">
      <c r="B9" s="29"/>
      <c r="C9" s="29"/>
      <c r="D9" s="30"/>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ht="20.5" x14ac:dyDescent="0.2">
      <c r="B10" s="55" t="s">
        <v>154</v>
      </c>
      <c r="C10" s="55"/>
      <c r="D10" s="56" t="s">
        <v>144</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row>
    <row r="11" spans="1:1557" ht="20.5" x14ac:dyDescent="0.2">
      <c r="B11" s="55" t="s">
        <v>135</v>
      </c>
      <c r="C11" s="55"/>
      <c r="D11" s="56" t="s">
        <v>162</v>
      </c>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row>
    <row r="12" spans="1:1557" x14ac:dyDescent="0.2">
      <c r="B12" s="55" t="s">
        <v>136</v>
      </c>
      <c r="C12" s="55"/>
      <c r="D12" s="56" t="s">
        <v>145</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row>
    <row r="13" spans="1:1557" ht="20.5" x14ac:dyDescent="0.2">
      <c r="B13" s="55" t="s">
        <v>137</v>
      </c>
      <c r="C13" s="55"/>
      <c r="D13" s="56" t="s">
        <v>161</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30.5" x14ac:dyDescent="0.2">
      <c r="B14" s="55" t="s">
        <v>138</v>
      </c>
      <c r="C14" s="55"/>
      <c r="D14" s="56" t="s">
        <v>146</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ht="30.5" x14ac:dyDescent="0.2">
      <c r="B15" s="55" t="s">
        <v>139</v>
      </c>
      <c r="C15" s="55"/>
      <c r="D15" s="57" t="s">
        <v>147</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ht="20.5" x14ac:dyDescent="0.2">
      <c r="B16" s="55" t="s">
        <v>140</v>
      </c>
      <c r="C16" s="55"/>
      <c r="D16" s="57" t="s">
        <v>148</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ht="20.5" x14ac:dyDescent="0.2">
      <c r="B17" s="55" t="s">
        <v>141</v>
      </c>
      <c r="C17" s="55"/>
      <c r="D17" s="57" t="s">
        <v>149</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ht="20.5" x14ac:dyDescent="0.2">
      <c r="B18" s="55" t="s">
        <v>142</v>
      </c>
      <c r="C18" s="55"/>
      <c r="D18" s="56" t="s">
        <v>150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ht="20.5" x14ac:dyDescent="0.2">
      <c r="B19" s="55" t="s">
        <v>155</v>
      </c>
      <c r="C19" s="55"/>
      <c r="D19" s="56" t="s">
        <v>151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x14ac:dyDescent="0.2">
      <c r="B20" s="55" t="s">
        <v>143</v>
      </c>
      <c r="C20" s="55"/>
      <c r="D20" s="57" t="s">
        <v>152</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20.5" x14ac:dyDescent="0.2">
      <c r="B21" s="55" t="s">
        <v>156</v>
      </c>
      <c r="C21" s="55"/>
      <c r="D21" s="56" t="s">
        <v>160</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ht="20.5" x14ac:dyDescent="0.2">
      <c r="B22" s="55" t="s">
        <v>159</v>
      </c>
      <c r="C22" s="55"/>
      <c r="D22" s="56" t="s">
        <v>158</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20.5" x14ac:dyDescent="0.2">
      <c r="B23" s="55" t="s">
        <v>157</v>
      </c>
      <c r="C23" s="55"/>
      <c r="D23" s="56" t="s">
        <v>153</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ht="10"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30.5" x14ac:dyDescent="0.2">
      <c r="B25" s="55" t="s">
        <v>376</v>
      </c>
      <c r="C25" s="31"/>
      <c r="D25" s="56" t="s">
        <v>377</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ht="30.5" x14ac:dyDescent="0.2">
      <c r="B26" s="55" t="s">
        <v>378</v>
      </c>
      <c r="C26" s="31"/>
      <c r="D26" s="56" t="s">
        <v>379</v>
      </c>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ht="20.5" x14ac:dyDescent="0.2">
      <c r="B27" s="55" t="s">
        <v>380</v>
      </c>
      <c r="C27" s="31"/>
      <c r="D27" s="56" t="s">
        <v>381</v>
      </c>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ht="30.5" x14ac:dyDescent="0.2">
      <c r="B28" s="55" t="s">
        <v>382</v>
      </c>
      <c r="C28" s="31"/>
      <c r="D28" s="56" t="s">
        <v>383</v>
      </c>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ht="20.5" x14ac:dyDescent="0.2">
      <c r="B29" s="55" t="s">
        <v>384</v>
      </c>
      <c r="C29" s="31"/>
      <c r="D29" s="56" t="s">
        <v>385</v>
      </c>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ht="30.5" x14ac:dyDescent="0.2">
      <c r="B30" s="55" t="s">
        <v>386</v>
      </c>
      <c r="C30" s="31"/>
      <c r="D30" s="56" t="s">
        <v>387</v>
      </c>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B31" s="55" t="s">
        <v>388</v>
      </c>
      <c r="D31" s="56" t="s">
        <v>389</v>
      </c>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ht="10"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2:1557" ht="10"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2:1557" ht="10"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2:1557" x14ac:dyDescent="0.25">
      <c r="B35" s="28" t="s">
        <v>30</v>
      </c>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2:1557" ht="10" x14ac:dyDescent="0.2">
      <c r="B36" s="32" t="s">
        <v>73</v>
      </c>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2:1557" ht="10" x14ac:dyDescent="0.2">
      <c r="B37" s="3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2:1557" x14ac:dyDescent="0.25">
      <c r="B38" s="28" t="s">
        <v>31</v>
      </c>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2:1557" ht="10" x14ac:dyDescent="0.2">
      <c r="B39" s="32" t="s">
        <v>32</v>
      </c>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2:1557" ht="10" x14ac:dyDescent="0.2">
      <c r="B40" s="32" t="s">
        <v>390</v>
      </c>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2:1557" ht="10" x14ac:dyDescent="0.2">
      <c r="B41" s="3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2:1557" x14ac:dyDescent="0.25">
      <c r="B42" s="28" t="s">
        <v>33</v>
      </c>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2:1557" ht="10" x14ac:dyDescent="0.2">
      <c r="B43" s="32" t="s">
        <v>65</v>
      </c>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2:1557" ht="10" x14ac:dyDescent="0.2">
      <c r="B44" s="32" t="s">
        <v>66</v>
      </c>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2:1557" ht="10" x14ac:dyDescent="0.2">
      <c r="B45" s="32" t="s">
        <v>67</v>
      </c>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2:1557" ht="10"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2:1557" ht="10"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2:1557" ht="10"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ht="10"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ht="10"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ht="10"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ht="10"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ht="10"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ht="10"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row r="55" spans="16:1557" ht="10" x14ac:dyDescent="0.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row>
    <row r="56" spans="16:1557" ht="10" x14ac:dyDescent="0.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row>
    <row r="57" spans="16:1557" ht="10" x14ac:dyDescent="0.2">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row>
    <row r="58" spans="16:1557" ht="10" x14ac:dyDescent="0.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row>
    <row r="59" spans="16:1557" ht="10" x14ac:dyDescent="0.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row>
    <row r="60" spans="16:1557" ht="10" x14ac:dyDescent="0.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row>
    <row r="61" spans="16:1557" ht="10" x14ac:dyDescent="0.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row>
    <row r="62" spans="16:1557" ht="10" x14ac:dyDescent="0.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row>
    <row r="63" spans="16:1557" ht="10" x14ac:dyDescent="0.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row>
    <row r="64" spans="16:1557" ht="10" x14ac:dyDescent="0.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row>
    <row r="65" spans="16:1557" ht="10" x14ac:dyDescent="0.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row>
    <row r="66" spans="16:1557" ht="10" x14ac:dyDescent="0.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row>
    <row r="67" spans="16:1557" ht="10" x14ac:dyDescent="0.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row>
    <row r="68" spans="16:1557" ht="10" x14ac:dyDescent="0.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row>
    <row r="69" spans="16:1557" ht="10" x14ac:dyDescent="0.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row>
    <row r="70" spans="16:1557" ht="10" x14ac:dyDescent="0.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row>
    <row r="71" spans="16:1557" ht="10" x14ac:dyDescent="0.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row>
    <row r="72" spans="16:1557" ht="10" x14ac:dyDescent="0.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row>
    <row r="73" spans="16:1557" ht="10" x14ac:dyDescent="0.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row>
    <row r="74" spans="16:1557" ht="10" x14ac:dyDescent="0.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row>
    <row r="75" spans="16:1557" ht="10" x14ac:dyDescent="0.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row>
    <row r="76" spans="16:1557" ht="10" x14ac:dyDescent="0.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row>
    <row r="77" spans="16:1557" ht="10" x14ac:dyDescent="0.2">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row>
    <row r="78" spans="16:1557" ht="10" x14ac:dyDescent="0.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row>
    <row r="79" spans="16:1557" ht="10" x14ac:dyDescent="0.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row>
    <row r="80" spans="16:1557" ht="10" x14ac:dyDescent="0.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row>
    <row r="81" spans="16:1557" ht="10" x14ac:dyDescent="0.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row>
    <row r="82" spans="16:1557" ht="10" x14ac:dyDescent="0.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row>
    <row r="83" spans="16:1557" ht="10" x14ac:dyDescent="0.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row>
    <row r="84" spans="16:1557" ht="10" x14ac:dyDescent="0.2">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row>
    <row r="85" spans="16:1557" ht="10" x14ac:dyDescent="0.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row>
    <row r="86" spans="16:1557" ht="10" x14ac:dyDescent="0.2">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row>
    <row r="87" spans="16:1557" ht="10" x14ac:dyDescent="0.2">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row>
    <row r="88" spans="16:1557" ht="10" x14ac:dyDescent="0.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row>
    <row r="89" spans="16:1557" ht="10" x14ac:dyDescent="0.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row>
    <row r="90" spans="16:1557" ht="10" x14ac:dyDescent="0.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row>
    <row r="91" spans="16:1557" ht="10" x14ac:dyDescent="0.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row>
    <row r="92" spans="16:1557" ht="10" x14ac:dyDescent="0.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row>
    <row r="93" spans="16:1557" ht="10" x14ac:dyDescent="0.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row>
    <row r="94" spans="16:1557" ht="10" x14ac:dyDescent="0.2">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row>
    <row r="95" spans="16:1557" ht="10" x14ac:dyDescent="0.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row>
    <row r="96" spans="16:1557" ht="10" x14ac:dyDescent="0.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row>
    <row r="97" spans="16:1557" ht="10" x14ac:dyDescent="0.2">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row>
    <row r="98" spans="16:1557" ht="10" x14ac:dyDescent="0.2">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row>
    <row r="99" spans="16:1557" ht="10" x14ac:dyDescent="0.2">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row>
    <row r="100" spans="16:1557" ht="10" x14ac:dyDescent="0.2">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row>
    <row r="101" spans="16:1557" ht="10" x14ac:dyDescent="0.2">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row>
    <row r="102" spans="16:1557" ht="10" x14ac:dyDescent="0.2">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row>
    <row r="103" spans="16:1557" ht="10" x14ac:dyDescent="0.2">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row>
    <row r="104" spans="16:1557" ht="10" x14ac:dyDescent="0.2">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row>
    <row r="105" spans="16:1557" ht="10" x14ac:dyDescent="0.2">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row>
    <row r="106" spans="16:1557" ht="10" x14ac:dyDescent="0.2">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row>
    <row r="107" spans="16:1557" ht="10" x14ac:dyDescent="0.2">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row>
    <row r="108" spans="16:1557" ht="10" x14ac:dyDescent="0.2">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row>
    <row r="109" spans="16:1557" ht="10" x14ac:dyDescent="0.2">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row>
    <row r="110" spans="16:1557" ht="10" x14ac:dyDescent="0.2">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row>
    <row r="111" spans="16:1557" ht="10" x14ac:dyDescent="0.2">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row>
    <row r="112" spans="16:1557" ht="10" x14ac:dyDescent="0.2">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row>
    <row r="113" spans="16:1557" ht="10" x14ac:dyDescent="0.2">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row>
    <row r="114" spans="16:1557" ht="10" x14ac:dyDescent="0.2">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row>
    <row r="115" spans="16:1557" ht="10" x14ac:dyDescent="0.2">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row>
    <row r="116" spans="16:1557" ht="10" x14ac:dyDescent="0.2">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row>
    <row r="117" spans="16:1557" ht="10" x14ac:dyDescent="0.2">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row>
    <row r="118" spans="16:1557" ht="10" x14ac:dyDescent="0.2">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row>
    <row r="119" spans="16:1557" ht="10" x14ac:dyDescent="0.2">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row>
    <row r="120" spans="16:1557" ht="10" x14ac:dyDescent="0.2">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row>
    <row r="121" spans="16:1557" ht="10" x14ac:dyDescent="0.2">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row>
    <row r="122" spans="16:1557" ht="10" x14ac:dyDescent="0.2">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row>
    <row r="123" spans="16:1557" ht="10" x14ac:dyDescent="0.2">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row>
    <row r="124" spans="16:1557" ht="10" x14ac:dyDescent="0.2">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row>
    <row r="125" spans="16:1557" ht="10" x14ac:dyDescent="0.2">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row>
    <row r="126" spans="16:1557" ht="10" x14ac:dyDescent="0.2">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row>
    <row r="127" spans="16:1557" ht="10" x14ac:dyDescent="0.2">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row>
    <row r="128" spans="16:1557" ht="10" x14ac:dyDescent="0.2">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row>
    <row r="129" spans="16:1557" ht="10" x14ac:dyDescent="0.2">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row>
    <row r="130" spans="16:1557" ht="10" x14ac:dyDescent="0.2">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row>
    <row r="131" spans="16:1557" ht="10" x14ac:dyDescent="0.2">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row>
    <row r="132" spans="16:1557" ht="10" x14ac:dyDescent="0.2">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row>
    <row r="133" spans="16:1557" ht="10" x14ac:dyDescent="0.2">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row>
    <row r="134" spans="16:1557" ht="10" x14ac:dyDescent="0.2">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row>
    <row r="135" spans="16:1557" ht="10" x14ac:dyDescent="0.2">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row>
    <row r="136" spans="16:1557" ht="10" x14ac:dyDescent="0.2">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row>
    <row r="137" spans="16:1557" ht="10" x14ac:dyDescent="0.2">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row>
    <row r="138" spans="16:1557" ht="10" x14ac:dyDescent="0.2">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row>
    <row r="139" spans="16:1557" ht="10" x14ac:dyDescent="0.2">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row>
    <row r="140" spans="16:1557" ht="10" x14ac:dyDescent="0.2">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row>
    <row r="141" spans="16:1557" ht="10" x14ac:dyDescent="0.2">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row>
    <row r="142" spans="16:1557" ht="10" x14ac:dyDescent="0.2">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row>
    <row r="143" spans="16:1557" ht="10" x14ac:dyDescent="0.2">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row>
    <row r="144" spans="16:1557" ht="10" x14ac:dyDescent="0.2">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row>
    <row r="145" spans="16:1557" ht="10" x14ac:dyDescent="0.2">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row>
    <row r="146" spans="16:1557" ht="10" x14ac:dyDescent="0.2">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row>
    <row r="147" spans="16:1557" ht="10" x14ac:dyDescent="0.2">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row>
    <row r="148" spans="16:1557" ht="10" x14ac:dyDescent="0.2">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row>
    <row r="149" spans="16:1557" ht="10" x14ac:dyDescent="0.2">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row>
    <row r="150" spans="16:1557" ht="10" x14ac:dyDescent="0.2">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row>
    <row r="151" spans="16:1557" ht="10" x14ac:dyDescent="0.2">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row>
    <row r="152" spans="16:1557" ht="10" x14ac:dyDescent="0.2">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row>
    <row r="153" spans="16:1557" ht="10" x14ac:dyDescent="0.2">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row>
    <row r="154" spans="16:1557" ht="10" x14ac:dyDescent="0.2">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row>
    <row r="155" spans="16:1557" ht="10" x14ac:dyDescent="0.2">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row>
    <row r="156" spans="16:1557" ht="10" x14ac:dyDescent="0.2">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row>
    <row r="157" spans="16:1557" ht="10" x14ac:dyDescent="0.2">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row>
    <row r="158" spans="16:1557" ht="10" x14ac:dyDescent="0.2">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row>
    <row r="159" spans="16:1557" ht="10" x14ac:dyDescent="0.2">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row>
    <row r="160" spans="16:1557" ht="10" x14ac:dyDescent="0.2">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row>
    <row r="161" spans="16:1557" ht="10" x14ac:dyDescent="0.2">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row>
    <row r="162" spans="16:1557" ht="10" x14ac:dyDescent="0.2">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row>
    <row r="163" spans="16:1557" ht="10" x14ac:dyDescent="0.2">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row>
    <row r="164" spans="16:1557" ht="10" x14ac:dyDescent="0.2">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row>
    <row r="165" spans="16:1557" ht="10" x14ac:dyDescent="0.2">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row>
    <row r="166" spans="16:1557" ht="10" x14ac:dyDescent="0.2">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row>
    <row r="167" spans="16:1557" ht="10" x14ac:dyDescent="0.2">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row>
    <row r="168" spans="16:1557" ht="10" x14ac:dyDescent="0.2">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row>
    <row r="169" spans="16:1557" ht="10" x14ac:dyDescent="0.2">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row>
    <row r="170" spans="16:1557" ht="10" x14ac:dyDescent="0.2">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row>
    <row r="171" spans="16:1557" ht="10" x14ac:dyDescent="0.2">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row>
    <row r="172" spans="16:1557" ht="10" x14ac:dyDescent="0.2">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row>
    <row r="173" spans="16:1557" ht="10" x14ac:dyDescent="0.2">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row>
    <row r="174" spans="16:1557" ht="10" x14ac:dyDescent="0.2">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row>
    <row r="175" spans="16:1557" ht="10" x14ac:dyDescent="0.2">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row>
    <row r="176" spans="16:1557" ht="10" x14ac:dyDescent="0.2">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row>
    <row r="177" spans="16:1557" ht="10" x14ac:dyDescent="0.2">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row>
    <row r="178" spans="16:1557" ht="10" x14ac:dyDescent="0.2">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row>
    <row r="179" spans="16:1557" ht="10" x14ac:dyDescent="0.2">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row>
    <row r="180" spans="16:1557" ht="10" x14ac:dyDescent="0.2">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row>
    <row r="181" spans="16:1557" ht="10" x14ac:dyDescent="0.2">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row>
    <row r="182" spans="16:1557" ht="10" x14ac:dyDescent="0.2">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row>
    <row r="183" spans="16:1557" ht="10" x14ac:dyDescent="0.2">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row>
    <row r="184" spans="16:1557" ht="10" x14ac:dyDescent="0.2">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row>
    <row r="185" spans="16:1557" ht="10" x14ac:dyDescent="0.2">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row>
    <row r="186" spans="16:1557" ht="10" x14ac:dyDescent="0.2">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row>
    <row r="187" spans="16:1557" ht="10" x14ac:dyDescent="0.2">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row>
    <row r="188" spans="16:1557" ht="10" x14ac:dyDescent="0.2">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row>
    <row r="189" spans="16:1557" ht="10" x14ac:dyDescent="0.2">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row>
    <row r="190" spans="16:1557" ht="10" x14ac:dyDescent="0.2">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row>
    <row r="191" spans="16:1557" ht="10" x14ac:dyDescent="0.2">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row>
    <row r="192" spans="16:1557" ht="10" x14ac:dyDescent="0.2">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row>
    <row r="193" spans="16:1557" ht="10" x14ac:dyDescent="0.2">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row>
    <row r="194" spans="16:1557" ht="10" x14ac:dyDescent="0.2">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row>
    <row r="195" spans="16:1557" ht="10" x14ac:dyDescent="0.2">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row>
    <row r="196" spans="16:1557" ht="10" x14ac:dyDescent="0.2">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row>
    <row r="197" spans="16:1557" ht="10" x14ac:dyDescent="0.2">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row>
    <row r="198" spans="16:1557" ht="10" x14ac:dyDescent="0.2">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row>
  </sheetData>
  <hyperlinks>
    <hyperlink ref="B39" r:id="rId1" display="https://www.scad.gov.ae/Release Documents/Statistical Yearbook of Abu Dhabi_2020_Annual_Yearly_en.pdf" xr:uid="{E9BF1DB5-CC6A-49C8-B14E-C35182ED9D65}"/>
    <hyperlink ref="B36" r:id="rId2" display="Agricultural Producer Price Index Methodology" xr:uid="{F1B8B058-33FA-420C-8951-564A2CD16FE7}"/>
    <hyperlink ref="B43" r:id="rId3" display="https://www.scad.gov.ae/Release Documents/Publication_en_2021_Monthly_Feburary_en.pdf" xr:uid="{1A7D2504-A3AC-484E-9E5E-ADD0D884C7B0}"/>
    <hyperlink ref="B44" r:id="rId4" display="https://www.scad.gov.ae/Release Documents/Agricultural Crops Statistics_2019_Annual_Yearly_en.xlsx" xr:uid="{FF84B286-3687-4C60-B037-911AEF1FBC8C}"/>
    <hyperlink ref="B45" r:id="rId5" display="https://www.scad.gov.ae/Release Documents/Foreign Trade of Agricultural Commodities_2019_Annual_Yearly_en.xlsx" xr:uid="{DB0A2CE8-274E-4EBD-9656-B4845D1D2869}"/>
    <hyperlink ref="B40" r:id="rId6" xr:uid="{0350E9BE-9B7B-422D-8D99-84CEDA4F733B}"/>
    <hyperlink ref="A1" location="Index!A1" display="Index!" xr:uid="{D9CAB078-7FDD-465A-BDE0-6CB7AEE5F854}"/>
  </hyperlinks>
  <pageMargins left="0.7" right="0.7" top="0.75" bottom="0.75" header="0.3" footer="0.3"/>
  <pageSetup orientation="portrait" r:id="rId7"/>
  <headerFooter>
    <oddFooter>&amp;C_x000D_&amp;1#&amp;"Aptos"&amp;11&amp;K000000 This is classified as Confidential</oddFooter>
  </headerFooter>
  <drawing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355E-5F32-4A7A-9CF3-EDFEE317D191}">
  <dimension ref="A1:YT20"/>
  <sheetViews>
    <sheetView showGridLines="0" zoomScaleNormal="100" workbookViewId="0"/>
  </sheetViews>
  <sheetFormatPr defaultColWidth="7.7265625" defaultRowHeight="10" x14ac:dyDescent="0.2"/>
  <cols>
    <col min="1" max="1" width="15.453125" style="4" customWidth="1"/>
    <col min="2" max="2" width="75.7265625" style="3" bestFit="1" customWidth="1"/>
    <col min="3" max="3" width="9.7265625" style="3" customWidth="1"/>
    <col min="4" max="4" width="75.7265625" style="3" customWidth="1"/>
    <col min="5" max="7" width="7.7265625" style="4"/>
    <col min="8" max="8" width="9.7265625" style="4" customWidth="1"/>
    <col min="9" max="16384" width="7.7265625" style="3"/>
  </cols>
  <sheetData>
    <row r="1" spans="1:670" ht="14.5" x14ac:dyDescent="0.35">
      <c r="A1" s="74" t="s">
        <v>165</v>
      </c>
      <c r="E1" s="3"/>
      <c r="F1" s="3"/>
      <c r="G1" s="3"/>
      <c r="H1" s="3"/>
    </row>
    <row r="2" spans="1:670" s="209" customFormat="1" ht="10.5" x14ac:dyDescent="0.25">
      <c r="A2" s="4"/>
      <c r="B2" s="206"/>
      <c r="C2" s="207"/>
      <c r="D2" s="208"/>
    </row>
    <row r="3" spans="1:670" s="209" customFormat="1" ht="36" customHeight="1" x14ac:dyDescent="0.25">
      <c r="A3" s="4"/>
      <c r="B3" s="19" t="s">
        <v>410</v>
      </c>
      <c r="C3" s="18"/>
      <c r="D3" s="44" t="s">
        <v>411</v>
      </c>
    </row>
    <row r="4" spans="1:670" s="209" customFormat="1" ht="10.5" x14ac:dyDescent="0.25">
      <c r="A4" s="4"/>
      <c r="B4" s="206"/>
      <c r="C4" s="207"/>
      <c r="D4" s="208"/>
    </row>
    <row r="5" spans="1:670" x14ac:dyDescent="0.2">
      <c r="E5" s="3"/>
      <c r="F5" s="3"/>
      <c r="G5" s="3"/>
      <c r="H5" s="3"/>
    </row>
    <row r="6" spans="1:670" x14ac:dyDescent="0.2">
      <c r="E6" s="3"/>
      <c r="F6" s="3"/>
      <c r="G6" s="3"/>
      <c r="H6" s="3"/>
    </row>
    <row r="7" spans="1:670" x14ac:dyDescent="0.2">
      <c r="E7" s="3"/>
      <c r="F7" s="3"/>
      <c r="G7" s="3"/>
      <c r="H7" s="3"/>
    </row>
    <row r="8" spans="1:670"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ht="14.5" x14ac:dyDescent="0.35">
      <c r="B10" s="209" t="s">
        <v>412</v>
      </c>
      <c r="C10"/>
      <c r="D10" s="58" t="s">
        <v>413</v>
      </c>
      <c r="E10" s="3"/>
      <c r="F10" s="3"/>
      <c r="G10" s="3"/>
      <c r="H10" s="3"/>
    </row>
    <row r="11" spans="1:670" ht="16.399999999999999" customHeight="1" x14ac:dyDescent="0.35">
      <c r="B11" s="30" t="s">
        <v>414</v>
      </c>
      <c r="C11"/>
      <c r="D11" s="210" t="s">
        <v>415</v>
      </c>
      <c r="E11" s="3"/>
      <c r="F11" s="3"/>
      <c r="G11" s="3"/>
      <c r="H11" s="3"/>
    </row>
    <row r="12" spans="1:670" ht="10.5" x14ac:dyDescent="0.25">
      <c r="B12" s="209"/>
      <c r="D12" s="58"/>
      <c r="E12" s="3"/>
      <c r="F12" s="3"/>
      <c r="G12" s="3"/>
      <c r="H12" s="3"/>
    </row>
    <row r="13" spans="1:670" ht="14.5" x14ac:dyDescent="0.35">
      <c r="B13" s="209" t="s">
        <v>416</v>
      </c>
      <c r="C13"/>
      <c r="D13" s="58" t="s">
        <v>417</v>
      </c>
      <c r="E13" s="3"/>
      <c r="F13" s="3"/>
      <c r="G13" s="3"/>
      <c r="H13" s="3"/>
    </row>
    <row r="14" spans="1:670" ht="123.65" customHeight="1" x14ac:dyDescent="0.35">
      <c r="B14" s="211" t="s">
        <v>418</v>
      </c>
      <c r="C14"/>
      <c r="D14" s="212" t="s">
        <v>419</v>
      </c>
      <c r="E14" s="3"/>
      <c r="F14" s="3"/>
      <c r="G14" s="3"/>
      <c r="H14" s="3"/>
    </row>
    <row r="15" spans="1:670" ht="10.5" x14ac:dyDescent="0.25">
      <c r="B15" s="209" t="s">
        <v>420</v>
      </c>
      <c r="D15" s="58" t="s">
        <v>421</v>
      </c>
      <c r="E15" s="3"/>
      <c r="F15" s="3"/>
      <c r="G15" s="3"/>
      <c r="H15" s="3"/>
    </row>
    <row r="16" spans="1:670" ht="20" x14ac:dyDescent="0.2">
      <c r="B16" s="211" t="s">
        <v>422</v>
      </c>
      <c r="D16" s="213" t="s">
        <v>423</v>
      </c>
      <c r="E16" s="3"/>
      <c r="F16" s="3"/>
      <c r="G16" s="3"/>
      <c r="H16" s="3"/>
    </row>
    <row r="17" spans="2:8" x14ac:dyDescent="0.2">
      <c r="B17" s="3" t="s">
        <v>424</v>
      </c>
      <c r="D17" s="214" t="s">
        <v>425</v>
      </c>
      <c r="E17" s="3"/>
      <c r="F17" s="3"/>
      <c r="G17" s="3"/>
      <c r="H17" s="3"/>
    </row>
    <row r="18" spans="2:8" x14ac:dyDescent="0.2">
      <c r="E18" s="3"/>
      <c r="F18" s="3"/>
      <c r="G18" s="3"/>
      <c r="H18" s="3"/>
    </row>
    <row r="20" spans="2:8" s="4" customFormat="1" ht="14.5" x14ac:dyDescent="0.35">
      <c r="B20" s="74" t="s">
        <v>426</v>
      </c>
      <c r="D20" s="74" t="s">
        <v>427</v>
      </c>
    </row>
  </sheetData>
  <hyperlinks>
    <hyperlink ref="B11" r:id="rId1" xr:uid="{35621A25-2918-4463-BA5F-A6A493D9E3B6}"/>
    <hyperlink ref="D11" r:id="rId2" xr:uid="{C6784B5C-A571-458B-A93B-7A65739A0C39}"/>
    <hyperlink ref="B20" location="Enquiries!A1" display="Contact us for media support and coordination." xr:uid="{45B58227-CA5F-42B3-BE2A-7C3B39867050}"/>
    <hyperlink ref="D20" location="Enquiries!A1" display="للنشر الإعلامي يُرجى التواصل معنا للدعم والتنسيق." xr:uid="{9403E6D8-F0B4-4A1E-96E6-BFDFC3B168E0}"/>
    <hyperlink ref="A1" location="Index!A1" display="Index!" xr:uid="{C616B9B6-7C0B-407F-A492-85819AD6D5BA}"/>
  </hyperlinks>
  <pageMargins left="0.7" right="0.7" top="0.75" bottom="0.75" header="0.3" footer="0.3"/>
  <pageSetup orientation="portrait" r:id="rId3"/>
  <headerFooter>
    <oddFooter>&amp;C_x000D_&amp;1#&amp;"Aptos"&amp;11&amp;K000000 This is classified as Confidential</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sheetPr>
    <tabColor rgb="FF00B050"/>
  </sheetPr>
  <dimension ref="A1:J14"/>
  <sheetViews>
    <sheetView showGridLines="0" workbookViewId="0">
      <selection activeCell="F20" sqref="F20"/>
    </sheetView>
  </sheetViews>
  <sheetFormatPr defaultColWidth="8.7265625" defaultRowHeight="10" x14ac:dyDescent="0.2"/>
  <cols>
    <col min="1" max="1" width="12.1796875" style="4" customWidth="1"/>
    <col min="2" max="2" width="24.453125" style="4" customWidth="1"/>
    <col min="3" max="3" width="15.7265625" style="4" customWidth="1"/>
    <col min="4" max="4" width="16.453125" style="4" customWidth="1"/>
    <col min="5" max="5" width="15" style="4" customWidth="1"/>
    <col min="6" max="7" width="16.81640625" style="4" customWidth="1"/>
    <col min="8" max="8" width="27.26953125" style="4" customWidth="1"/>
    <col min="9" max="9" width="8.7265625" style="4"/>
    <col min="10" max="10" width="9.81640625" style="4" bestFit="1" customWidth="1"/>
    <col min="11" max="16384" width="8.7265625" style="4"/>
  </cols>
  <sheetData>
    <row r="1" spans="1:10" ht="14.5" x14ac:dyDescent="0.35">
      <c r="A1" s="104" t="s">
        <v>164</v>
      </c>
    </row>
    <row r="2" spans="1:10" ht="14" x14ac:dyDescent="0.2">
      <c r="B2" s="5" t="s">
        <v>437</v>
      </c>
      <c r="C2" s="6"/>
      <c r="D2" s="6"/>
      <c r="E2" s="6"/>
      <c r="F2" s="6"/>
      <c r="G2" s="6"/>
      <c r="H2" s="47" t="s">
        <v>436</v>
      </c>
    </row>
    <row r="3" spans="1:10" ht="10.5" x14ac:dyDescent="0.2">
      <c r="B3" s="3" t="s">
        <v>37</v>
      </c>
      <c r="C3" s="6"/>
      <c r="D3" s="6"/>
      <c r="E3" s="6"/>
      <c r="F3" s="6"/>
      <c r="G3" s="6"/>
      <c r="H3" s="48" t="s">
        <v>88</v>
      </c>
    </row>
    <row r="4" spans="1:10" ht="5.15" customHeight="1" x14ac:dyDescent="0.2">
      <c r="B4" s="8"/>
      <c r="C4" s="6"/>
      <c r="D4" s="6"/>
      <c r="E4" s="6"/>
      <c r="F4" s="6"/>
      <c r="G4" s="6"/>
    </row>
    <row r="5" spans="1:10" ht="14.5" customHeight="1" x14ac:dyDescent="0.2">
      <c r="B5" s="15" t="s">
        <v>129</v>
      </c>
      <c r="C5" s="87" t="s">
        <v>110</v>
      </c>
      <c r="D5" s="88" t="s">
        <v>111</v>
      </c>
      <c r="E5" s="88" t="s">
        <v>112</v>
      </c>
      <c r="F5" s="91" t="s">
        <v>113</v>
      </c>
      <c r="G5" s="106" t="s">
        <v>83</v>
      </c>
      <c r="H5" s="16" t="s">
        <v>128</v>
      </c>
    </row>
    <row r="6" spans="1:10" ht="21" x14ac:dyDescent="0.2">
      <c r="B6" s="17"/>
      <c r="C6" s="71" t="s">
        <v>124</v>
      </c>
      <c r="D6" s="72" t="s">
        <v>125</v>
      </c>
      <c r="E6" s="72" t="s">
        <v>126</v>
      </c>
      <c r="F6" s="70" t="s">
        <v>123</v>
      </c>
      <c r="G6" s="101" t="s">
        <v>10</v>
      </c>
      <c r="H6" s="16"/>
    </row>
    <row r="7" spans="1:10" ht="13.9" customHeight="1" x14ac:dyDescent="0.2">
      <c r="A7" s="39"/>
      <c r="B7" s="39" t="s">
        <v>10</v>
      </c>
      <c r="C7" s="75">
        <f>SUM(C8:C10)</f>
        <v>136265.69139929619</v>
      </c>
      <c r="D7" s="75">
        <f>SUM(D8:D10)</f>
        <v>534134.1926049795</v>
      </c>
      <c r="E7" s="75">
        <f>SUM(E8:E10)</f>
        <v>19768.578381972988</v>
      </c>
      <c r="F7" s="75">
        <f>SUM(F8:F10)</f>
        <v>137156.09316007196</v>
      </c>
      <c r="G7" s="75">
        <f>SUM(C7:F7)</f>
        <v>827324.55554632063</v>
      </c>
      <c r="H7" s="49" t="s">
        <v>83</v>
      </c>
      <c r="I7" s="38">
        <f>+C7+D7+E7+F7-G7</f>
        <v>0</v>
      </c>
      <c r="J7" s="38"/>
    </row>
    <row r="8" spans="1:10" s="38" customFormat="1" ht="13.9" customHeight="1" x14ac:dyDescent="0.2">
      <c r="A8" s="80"/>
      <c r="B8" s="34" t="s">
        <v>34</v>
      </c>
      <c r="C8" s="253">
        <v>41355.662530991882</v>
      </c>
      <c r="D8" s="253">
        <v>55869.859954313673</v>
      </c>
      <c r="E8" s="253">
        <v>1872.2259446720668</v>
      </c>
      <c r="F8" s="253">
        <v>2595.2531334936598</v>
      </c>
      <c r="G8" s="254">
        <f>SUM(C8:F8)</f>
        <v>101693.00156347129</v>
      </c>
      <c r="H8" s="81" t="s">
        <v>84</v>
      </c>
      <c r="I8" s="38">
        <f>+C8+D8+E8+F8-G8</f>
        <v>0</v>
      </c>
    </row>
    <row r="9" spans="1:10" s="38" customFormat="1" ht="13.9" customHeight="1" x14ac:dyDescent="0.2">
      <c r="A9" s="80"/>
      <c r="B9" s="80" t="s">
        <v>35</v>
      </c>
      <c r="C9" s="255">
        <v>22211.735361877196</v>
      </c>
      <c r="D9" s="255">
        <v>347973.97005071933</v>
      </c>
      <c r="E9" s="255">
        <v>14438.317970181737</v>
      </c>
      <c r="F9" s="255">
        <v>122374.74879700701</v>
      </c>
      <c r="G9" s="256">
        <f>SUM(C9:F9)</f>
        <v>506998.7721797853</v>
      </c>
      <c r="H9" s="82" t="s">
        <v>85</v>
      </c>
      <c r="I9" s="38">
        <f>+C9+D9+E9+F9-G9</f>
        <v>0</v>
      </c>
    </row>
    <row r="10" spans="1:10" s="83" customFormat="1" ht="13.9" customHeight="1" x14ac:dyDescent="0.2">
      <c r="A10" s="80"/>
      <c r="B10" s="34" t="s">
        <v>36</v>
      </c>
      <c r="C10" s="253">
        <v>72698.293506427115</v>
      </c>
      <c r="D10" s="253">
        <v>130290.36259994653</v>
      </c>
      <c r="E10" s="253">
        <v>3458.0344671191829</v>
      </c>
      <c r="F10" s="253">
        <v>12186.09122957129</v>
      </c>
      <c r="G10" s="254">
        <f>SUM(C10:F10)</f>
        <v>218632.78180306411</v>
      </c>
      <c r="H10" s="81" t="s">
        <v>86</v>
      </c>
      <c r="I10" s="38">
        <f>+C10+D10+E10+F10-G10</f>
        <v>0</v>
      </c>
      <c r="J10" s="38"/>
    </row>
    <row r="11" spans="1:10" ht="13.9" customHeight="1" x14ac:dyDescent="0.2">
      <c r="B11" s="23"/>
      <c r="C11" s="1"/>
      <c r="D11" s="1"/>
      <c r="E11" s="1"/>
      <c r="F11" s="1"/>
      <c r="G11" s="1"/>
      <c r="H11" s="1"/>
    </row>
    <row r="12" spans="1:10" x14ac:dyDescent="0.2">
      <c r="B12" s="10" t="s">
        <v>50</v>
      </c>
      <c r="H12" s="45" t="s">
        <v>82</v>
      </c>
    </row>
    <row r="14" spans="1:10" ht="14.5" x14ac:dyDescent="0.35">
      <c r="B14" s="74" t="s">
        <v>426</v>
      </c>
      <c r="D14" s="74"/>
      <c r="H14" s="74" t="s">
        <v>427</v>
      </c>
      <c r="J14" s="74"/>
    </row>
  </sheetData>
  <hyperlinks>
    <hyperlink ref="A1" location="Index!A1" display="Index!A1" xr:uid="{E5DAAADE-AAFC-4AE4-A2C5-2E236E69B1EA}"/>
    <hyperlink ref="B14" location="Enquiries!A1" display="Contact us for media support and coordination." xr:uid="{1BA3858F-5AB4-4591-A966-3E0D19CA2CC1}"/>
    <hyperlink ref="H14" location="Enquiries!A1" display="للنشر الإعلامي يُرجى التواصل معنا للدعم والتنسيق." xr:uid="{C3B0CDE3-0155-473F-B089-F980DA98F925}"/>
  </hyperlinks>
  <pageMargins left="0.7" right="0.7" top="0.75" bottom="0.75" header="0.3" footer="0.3"/>
  <pageSetup orientation="portrait" r:id="rId1"/>
  <headerFooter>
    <oddFooter>&amp;C_x000D_&amp;1#&amp;"Aptos"&amp;11&amp;K000000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sheetPr>
    <tabColor rgb="FF00B050"/>
  </sheetPr>
  <dimension ref="A1:J13"/>
  <sheetViews>
    <sheetView showGridLines="0" workbookViewId="0">
      <selection activeCell="C16" sqref="C16"/>
    </sheetView>
  </sheetViews>
  <sheetFormatPr defaultColWidth="8.7265625" defaultRowHeight="10" x14ac:dyDescent="0.2"/>
  <cols>
    <col min="1" max="1" width="18.1796875" style="4" customWidth="1"/>
    <col min="2" max="2" width="45.54296875" style="4" customWidth="1"/>
    <col min="3" max="3" width="20" style="4" customWidth="1"/>
    <col min="4" max="4" width="52.54296875" style="4" customWidth="1"/>
    <col min="5" max="6" width="8.7265625" style="4"/>
    <col min="7" max="7" width="17.1796875" style="4" customWidth="1"/>
    <col min="8" max="16384" width="8.7265625" style="4"/>
  </cols>
  <sheetData>
    <row r="1" spans="1:10" ht="14.5" x14ac:dyDescent="0.35">
      <c r="A1" s="104" t="s">
        <v>164</v>
      </c>
    </row>
    <row r="2" spans="1:10" ht="14" x14ac:dyDescent="0.2">
      <c r="B2" s="5" t="s">
        <v>439</v>
      </c>
      <c r="C2" s="6"/>
      <c r="D2" s="47" t="s">
        <v>438</v>
      </c>
    </row>
    <row r="3" spans="1:10" ht="10.5" x14ac:dyDescent="0.2">
      <c r="B3" s="3" t="s">
        <v>14</v>
      </c>
      <c r="C3" s="6"/>
      <c r="D3" s="48" t="s">
        <v>87</v>
      </c>
    </row>
    <row r="4" spans="1:10" ht="5.15" customHeight="1" x14ac:dyDescent="0.2">
      <c r="B4" s="8"/>
      <c r="C4" s="6"/>
    </row>
    <row r="5" spans="1:10" ht="14.5" customHeight="1" x14ac:dyDescent="0.2">
      <c r="B5" s="15" t="s">
        <v>129</v>
      </c>
      <c r="C5" s="72">
        <v>2024</v>
      </c>
      <c r="D5" s="16" t="s">
        <v>128</v>
      </c>
      <c r="E5" s="7"/>
    </row>
    <row r="6" spans="1:10" ht="13.9" customHeight="1" x14ac:dyDescent="0.2">
      <c r="A6" s="39"/>
      <c r="B6" s="39" t="s">
        <v>10</v>
      </c>
      <c r="C6" s="75">
        <f>SUM(C7:C9)</f>
        <v>22389</v>
      </c>
      <c r="D6" s="49" t="s">
        <v>83</v>
      </c>
      <c r="E6" s="7"/>
    </row>
    <row r="7" spans="1:10" ht="13.9" customHeight="1" x14ac:dyDescent="0.2">
      <c r="A7" s="37"/>
      <c r="B7" s="21" t="s">
        <v>34</v>
      </c>
      <c r="C7" s="76">
        <v>3628</v>
      </c>
      <c r="D7" s="77" t="s">
        <v>84</v>
      </c>
    </row>
    <row r="8" spans="1:10" ht="13.9" customHeight="1" x14ac:dyDescent="0.2">
      <c r="A8" s="37"/>
      <c r="B8" s="37" t="s">
        <v>35</v>
      </c>
      <c r="C8" s="78">
        <v>11253</v>
      </c>
      <c r="D8" s="79" t="s">
        <v>85</v>
      </c>
      <c r="E8" s="7"/>
    </row>
    <row r="9" spans="1:10" s="1" customFormat="1" ht="13.9" customHeight="1" x14ac:dyDescent="0.2">
      <c r="A9" s="37"/>
      <c r="B9" s="21" t="s">
        <v>36</v>
      </c>
      <c r="C9" s="76">
        <v>7508</v>
      </c>
      <c r="D9" s="77" t="s">
        <v>86</v>
      </c>
    </row>
    <row r="10" spans="1:10" x14ac:dyDescent="0.2">
      <c r="B10" s="23"/>
      <c r="C10" s="1"/>
      <c r="D10" s="1"/>
    </row>
    <row r="11" spans="1:10" x14ac:dyDescent="0.2">
      <c r="B11" s="10" t="s">
        <v>50</v>
      </c>
      <c r="D11" s="45" t="s">
        <v>82</v>
      </c>
    </row>
    <row r="13" spans="1:10" ht="14.5" x14ac:dyDescent="0.35">
      <c r="B13" s="74" t="s">
        <v>426</v>
      </c>
      <c r="D13" s="74" t="s">
        <v>427</v>
      </c>
      <c r="J13" s="74"/>
    </row>
  </sheetData>
  <hyperlinks>
    <hyperlink ref="A1" location="Index!A1" display="Index!A1" xr:uid="{F17BB89C-A3AE-4357-8D90-47DDFED2C836}"/>
    <hyperlink ref="B13" location="Enquiries!A1" display="Contact us for media support and coordination." xr:uid="{BD008ED5-4D57-404F-9895-F6DD0778504D}"/>
    <hyperlink ref="D13" location="Enquiries!A1" display="للنشر الإعلامي يُرجى التواصل معنا للدعم والتنسيق." xr:uid="{E801670F-E746-4909-B580-4511ECCC0BA6}"/>
  </hyperlinks>
  <pageMargins left="0.7" right="0.7" top="0.75" bottom="0.75" header="0.3" footer="0.3"/>
  <pageSetup orientation="portrait" r:id="rId1"/>
  <headerFooter>
    <oddFooter>&amp;C_x000D_&amp;1#&amp;"Aptos"&amp;11&amp;K000000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sheetPr>
    <tabColor rgb="FF00B050"/>
  </sheetPr>
  <dimension ref="A1:J13"/>
  <sheetViews>
    <sheetView showGridLines="0" workbookViewId="0">
      <selection activeCell="C7" sqref="C7:C9"/>
    </sheetView>
  </sheetViews>
  <sheetFormatPr defaultColWidth="8.7265625" defaultRowHeight="10" x14ac:dyDescent="0.2"/>
  <cols>
    <col min="1" max="1" width="10.26953125" style="4" customWidth="1"/>
    <col min="2" max="2" width="45.54296875" style="4" customWidth="1"/>
    <col min="3" max="3" width="11.81640625" style="4" customWidth="1"/>
    <col min="4" max="4" width="45.54296875" style="4" customWidth="1"/>
    <col min="5" max="16384" width="8.7265625" style="4"/>
  </cols>
  <sheetData>
    <row r="1" spans="1:10" ht="14.5" x14ac:dyDescent="0.35">
      <c r="A1" s="104" t="s">
        <v>164</v>
      </c>
    </row>
    <row r="2" spans="1:10" ht="14" x14ac:dyDescent="0.2">
      <c r="B2" s="5" t="s">
        <v>441</v>
      </c>
      <c r="C2" s="6"/>
      <c r="D2" s="47" t="s">
        <v>440</v>
      </c>
    </row>
    <row r="3" spans="1:10" ht="10.5" x14ac:dyDescent="0.2">
      <c r="B3" s="3" t="s">
        <v>37</v>
      </c>
      <c r="C3" s="6"/>
      <c r="D3" s="48" t="s">
        <v>88</v>
      </c>
    </row>
    <row r="4" spans="1:10" ht="5.15" customHeight="1" x14ac:dyDescent="0.2">
      <c r="B4" s="8"/>
      <c r="C4" s="6"/>
    </row>
    <row r="5" spans="1:10" ht="14.5" customHeight="1" x14ac:dyDescent="0.2">
      <c r="B5" s="15" t="s">
        <v>129</v>
      </c>
      <c r="C5" s="72">
        <v>2024</v>
      </c>
      <c r="D5" s="16" t="s">
        <v>128</v>
      </c>
      <c r="E5" s="7"/>
    </row>
    <row r="6" spans="1:10" ht="13.9" customHeight="1" x14ac:dyDescent="0.2">
      <c r="A6" s="39"/>
      <c r="B6" s="39" t="s">
        <v>10</v>
      </c>
      <c r="C6" s="75">
        <f>SUM(C7:C9)</f>
        <v>731362.10664129793</v>
      </c>
      <c r="D6" s="49" t="s">
        <v>83</v>
      </c>
      <c r="E6" s="7"/>
    </row>
    <row r="7" spans="1:10" ht="13.9" customHeight="1" x14ac:dyDescent="0.2">
      <c r="A7" s="37"/>
      <c r="B7" s="21" t="s">
        <v>34</v>
      </c>
      <c r="C7" s="76">
        <v>87302.936505507299</v>
      </c>
      <c r="D7" s="77" t="s">
        <v>84</v>
      </c>
    </row>
    <row r="8" spans="1:10" ht="13.9" customHeight="1" x14ac:dyDescent="0.2">
      <c r="A8" s="37"/>
      <c r="B8" s="37" t="s">
        <v>35</v>
      </c>
      <c r="C8" s="78">
        <v>459001.57220571156</v>
      </c>
      <c r="D8" s="79" t="s">
        <v>85</v>
      </c>
      <c r="E8" s="7"/>
    </row>
    <row r="9" spans="1:10" s="1" customFormat="1" ht="13.9" customHeight="1" x14ac:dyDescent="0.2">
      <c r="A9" s="37"/>
      <c r="B9" s="21" t="s">
        <v>36</v>
      </c>
      <c r="C9" s="76">
        <v>185057.59793007915</v>
      </c>
      <c r="D9" s="77" t="s">
        <v>86</v>
      </c>
    </row>
    <row r="10" spans="1:10" x14ac:dyDescent="0.2">
      <c r="B10" s="23"/>
      <c r="C10" s="1"/>
      <c r="D10" s="1"/>
    </row>
    <row r="11" spans="1:10" x14ac:dyDescent="0.2">
      <c r="B11" s="10" t="s">
        <v>50</v>
      </c>
      <c r="D11" s="45" t="s">
        <v>82</v>
      </c>
    </row>
    <row r="13" spans="1:10" ht="14.5" x14ac:dyDescent="0.35">
      <c r="B13" s="74" t="s">
        <v>426</v>
      </c>
      <c r="D13" s="74" t="s">
        <v>427</v>
      </c>
      <c r="J13" s="74"/>
    </row>
  </sheetData>
  <hyperlinks>
    <hyperlink ref="A1" location="Index!A1" display="Index!A1" xr:uid="{A9635C8A-EAB7-40DB-B48B-B9F8560929A2}"/>
    <hyperlink ref="B13" location="Enquiries!A1" display="Contact us for media support and coordination." xr:uid="{DA22765D-CC02-4216-BE09-7E0316652664}"/>
    <hyperlink ref="D13" location="Enquiries!A1" display="للنشر الإعلامي يُرجى التواصل معنا للدعم والتنسيق." xr:uid="{01BBF826-0BE6-4ECC-918D-3A1F74F2656E}"/>
  </hyperlinks>
  <pageMargins left="0.7" right="0.7" top="0.75" bottom="0.75" header="0.3" footer="0.3"/>
  <pageSetup orientation="portrait" r:id="rId1"/>
  <headerFooter>
    <oddFooter>&amp;C_x000D_&amp;1#&amp;"Aptos"&amp;11&amp;K000000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sheetPr>
    <tabColor rgb="FF00B050"/>
  </sheetPr>
  <dimension ref="A1:G22"/>
  <sheetViews>
    <sheetView showGridLines="0" zoomScaleNormal="100" workbookViewId="0">
      <selection activeCell="G19" sqref="G19"/>
    </sheetView>
  </sheetViews>
  <sheetFormatPr defaultColWidth="8.7265625" defaultRowHeight="10" x14ac:dyDescent="0.2"/>
  <cols>
    <col min="1" max="1" width="12.7265625" style="4" customWidth="1"/>
    <col min="2" max="2" width="45.54296875" style="4" customWidth="1"/>
    <col min="3" max="5" width="11.81640625" style="4" customWidth="1"/>
    <col min="6" max="6" width="14.81640625" style="4" customWidth="1"/>
    <col min="7" max="7" width="37.1796875" style="4" customWidth="1"/>
    <col min="8" max="8" width="8.7265625" style="4"/>
    <col min="9" max="9" width="35.54296875" style="4" customWidth="1"/>
    <col min="10" max="16384" width="8.7265625" style="4"/>
  </cols>
  <sheetData>
    <row r="1" spans="1:7" ht="14.5" x14ac:dyDescent="0.35">
      <c r="A1" s="104" t="s">
        <v>164</v>
      </c>
    </row>
    <row r="2" spans="1:7" ht="14" x14ac:dyDescent="0.2">
      <c r="B2" s="5" t="s">
        <v>443</v>
      </c>
      <c r="C2" s="6"/>
      <c r="D2" s="6"/>
      <c r="E2" s="6"/>
      <c r="F2" s="6"/>
      <c r="G2" s="47" t="s">
        <v>442</v>
      </c>
    </row>
    <row r="3" spans="1:7" ht="10.5" x14ac:dyDescent="0.2">
      <c r="B3" s="3" t="s">
        <v>37</v>
      </c>
      <c r="C3" s="6"/>
      <c r="D3" s="6"/>
      <c r="E3" s="6"/>
      <c r="F3" s="6"/>
      <c r="G3" s="48" t="s">
        <v>88</v>
      </c>
    </row>
    <row r="4" spans="1:7" ht="5.15" customHeight="1" x14ac:dyDescent="0.2">
      <c r="B4" s="8"/>
      <c r="C4" s="6"/>
      <c r="D4" s="6"/>
      <c r="E4" s="6"/>
      <c r="F4" s="6"/>
    </row>
    <row r="5" spans="1:7" ht="14.5" customHeight="1" x14ac:dyDescent="0.2">
      <c r="B5" s="15" t="s">
        <v>6</v>
      </c>
      <c r="C5" s="87" t="s">
        <v>84</v>
      </c>
      <c r="D5" s="88" t="s">
        <v>85</v>
      </c>
      <c r="E5" s="89" t="s">
        <v>86</v>
      </c>
      <c r="F5" s="90" t="s">
        <v>83</v>
      </c>
      <c r="G5" s="16" t="s">
        <v>130</v>
      </c>
    </row>
    <row r="6" spans="1:7" ht="21" x14ac:dyDescent="0.2">
      <c r="B6" s="17"/>
      <c r="C6" s="71" t="s">
        <v>34</v>
      </c>
      <c r="D6" s="72" t="s">
        <v>35</v>
      </c>
      <c r="E6" s="70" t="s">
        <v>36</v>
      </c>
      <c r="F6" s="69" t="s">
        <v>10</v>
      </c>
      <c r="G6" s="16"/>
    </row>
    <row r="7" spans="1:7" ht="13.9" customHeight="1" x14ac:dyDescent="0.2">
      <c r="B7" s="39" t="s">
        <v>10</v>
      </c>
      <c r="C7" s="258">
        <f>SUM(C8:C15)</f>
        <v>101693.00156347129</v>
      </c>
      <c r="D7" s="258">
        <f>SUM(D8:D15)</f>
        <v>506998.7721797853</v>
      </c>
      <c r="E7" s="258">
        <f>SUM(E8:E15)</f>
        <v>218632.78180306414</v>
      </c>
      <c r="F7" s="258">
        <f>SUM(C7:E7)</f>
        <v>827324.55554632074</v>
      </c>
      <c r="G7" s="49" t="s">
        <v>83</v>
      </c>
    </row>
    <row r="8" spans="1:7" ht="13.9" customHeight="1" x14ac:dyDescent="0.2">
      <c r="B8" s="21" t="s">
        <v>75</v>
      </c>
      <c r="C8" s="259">
        <v>23204.042999999958</v>
      </c>
      <c r="D8" s="259">
        <v>145840.46800000002</v>
      </c>
      <c r="E8" s="259">
        <v>110038.118</v>
      </c>
      <c r="F8" s="310">
        <f t="shared" ref="F8:F15" si="0">SUM(C8:E8)</f>
        <v>279082.62899999996</v>
      </c>
      <c r="G8" s="112" t="s">
        <v>89</v>
      </c>
    </row>
    <row r="9" spans="1:7" ht="13.9" customHeight="1" x14ac:dyDescent="0.2">
      <c r="B9" s="37" t="s">
        <v>38</v>
      </c>
      <c r="C9" s="260">
        <v>3582.8400000000011</v>
      </c>
      <c r="D9" s="260">
        <v>24122.47</v>
      </c>
      <c r="E9" s="260">
        <v>5259.57</v>
      </c>
      <c r="F9" s="260">
        <f t="shared" si="0"/>
        <v>32964.880000000005</v>
      </c>
      <c r="G9" s="113" t="s">
        <v>90</v>
      </c>
    </row>
    <row r="10" spans="1:7" ht="13.9" customHeight="1" x14ac:dyDescent="0.2">
      <c r="B10" s="21" t="s">
        <v>39</v>
      </c>
      <c r="C10" s="259">
        <v>617.46</v>
      </c>
      <c r="D10" s="259">
        <v>7293.0999999999995</v>
      </c>
      <c r="E10" s="259">
        <v>1656.09</v>
      </c>
      <c r="F10" s="259">
        <f t="shared" si="0"/>
        <v>9566.65</v>
      </c>
      <c r="G10" s="112" t="s">
        <v>91</v>
      </c>
    </row>
    <row r="11" spans="1:7" ht="13.9" customHeight="1" x14ac:dyDescent="0.2">
      <c r="B11" s="37" t="s">
        <v>40</v>
      </c>
      <c r="C11" s="260">
        <v>771.9899999999999</v>
      </c>
      <c r="D11" s="260">
        <v>6537.6299999999983</v>
      </c>
      <c r="E11" s="260">
        <v>1209.4099999999999</v>
      </c>
      <c r="F11" s="260">
        <f t="shared" si="0"/>
        <v>8519.0299999999988</v>
      </c>
      <c r="G11" s="113" t="s">
        <v>92</v>
      </c>
    </row>
    <row r="12" spans="1:7" ht="13.9" customHeight="1" x14ac:dyDescent="0.2">
      <c r="B12" s="21" t="s">
        <v>76</v>
      </c>
      <c r="C12" s="259">
        <v>56628.191459127978</v>
      </c>
      <c r="D12" s="259">
        <v>223984.07781341113</v>
      </c>
      <c r="E12" s="259">
        <v>82090.582857265283</v>
      </c>
      <c r="F12" s="259">
        <f t="shared" si="0"/>
        <v>362702.85212980444</v>
      </c>
      <c r="G12" s="112" t="s">
        <v>93</v>
      </c>
    </row>
    <row r="13" spans="1:7" ht="13.9" customHeight="1" x14ac:dyDescent="0.2">
      <c r="B13" s="37" t="s">
        <v>41</v>
      </c>
      <c r="C13" s="260">
        <v>3316.6182999999996</v>
      </c>
      <c r="D13" s="260">
        <v>15402.890799999999</v>
      </c>
      <c r="E13" s="260">
        <v>2920.5728999999947</v>
      </c>
      <c r="F13" s="311">
        <f t="shared" si="0"/>
        <v>21640.081999999995</v>
      </c>
      <c r="G13" s="113" t="s">
        <v>94</v>
      </c>
    </row>
    <row r="14" spans="1:7" ht="13.9" customHeight="1" x14ac:dyDescent="0.2">
      <c r="B14" s="21" t="s">
        <v>42</v>
      </c>
      <c r="C14" s="259">
        <v>4150.2681799999973</v>
      </c>
      <c r="D14" s="259">
        <v>14009.629270000005</v>
      </c>
      <c r="E14" s="259">
        <v>3305.5840800000014</v>
      </c>
      <c r="F14" s="310">
        <f t="shared" si="0"/>
        <v>21465.481530000005</v>
      </c>
      <c r="G14" s="112" t="s">
        <v>95</v>
      </c>
    </row>
    <row r="15" spans="1:7" ht="13.9" customHeight="1" x14ac:dyDescent="0.2">
      <c r="B15" s="37" t="s">
        <v>43</v>
      </c>
      <c r="C15" s="260">
        <v>9421.5906243433619</v>
      </c>
      <c r="D15" s="260">
        <v>69808.506296374166</v>
      </c>
      <c r="E15" s="260">
        <v>12152.853965798851</v>
      </c>
      <c r="F15" s="311">
        <f t="shared" si="0"/>
        <v>91382.950886516366</v>
      </c>
      <c r="G15" s="113" t="s">
        <v>96</v>
      </c>
    </row>
    <row r="16" spans="1:7" ht="10.5" x14ac:dyDescent="0.2">
      <c r="B16" s="22" t="s">
        <v>78</v>
      </c>
      <c r="C16" s="259">
        <f t="shared" ref="C16:E16" si="1">+C9+C10+C11+C12</f>
        <v>61600.481459127979</v>
      </c>
      <c r="D16" s="259">
        <f t="shared" si="1"/>
        <v>261937.27781341114</v>
      </c>
      <c r="E16" s="259">
        <f t="shared" si="1"/>
        <v>90215.65285726529</v>
      </c>
      <c r="F16" s="259">
        <f>+F9+F10+F11+F12</f>
        <v>413753.41212980443</v>
      </c>
      <c r="G16" s="46" t="s">
        <v>81</v>
      </c>
    </row>
    <row r="17" spans="2:7" x14ac:dyDescent="0.2">
      <c r="B17" s="10" t="s">
        <v>50</v>
      </c>
      <c r="G17" s="45" t="s">
        <v>82</v>
      </c>
    </row>
    <row r="18" spans="2:7" ht="11.5" customHeight="1" x14ac:dyDescent="0.2">
      <c r="B18" s="261"/>
    </row>
    <row r="19" spans="2:7" ht="17.5" customHeight="1" x14ac:dyDescent="0.2">
      <c r="B19" s="262" t="s">
        <v>686</v>
      </c>
      <c r="G19" s="309" t="s">
        <v>685</v>
      </c>
    </row>
    <row r="20" spans="2:7" ht="14.5" x14ac:dyDescent="0.35">
      <c r="B20" s="262" t="s">
        <v>678</v>
      </c>
      <c r="D20" s="74"/>
      <c r="G20" s="305" t="s">
        <v>583</v>
      </c>
    </row>
    <row r="21" spans="2:7" ht="14.5" x14ac:dyDescent="0.35">
      <c r="B21" s="74" t="s">
        <v>426</v>
      </c>
      <c r="C21" s="205"/>
      <c r="D21" s="205"/>
      <c r="E21" s="205"/>
      <c r="F21" s="205"/>
      <c r="G21" s="306" t="s">
        <v>427</v>
      </c>
    </row>
    <row r="22" spans="2:7" x14ac:dyDescent="0.2">
      <c r="C22" s="65"/>
      <c r="D22" s="65"/>
      <c r="E22" s="65"/>
    </row>
  </sheetData>
  <hyperlinks>
    <hyperlink ref="A1" location="Index!A1" display="Index!A1" xr:uid="{4213870A-C4F5-4581-8DE5-77A1E4BEAE20}"/>
    <hyperlink ref="G21" location="Enquiries!A1" display="للنشر الإعلامي يُرجى التواصل معنا للدعم والتنسيق." xr:uid="{AA4B1DFA-DD2F-4E9E-B0F3-9762588475CC}"/>
    <hyperlink ref="B21" location="Enquiries!A1" display="Contact us for media support and coordination." xr:uid="{C6FE507A-79A2-475E-BCA3-991DE8786F47}"/>
  </hyperlinks>
  <pageMargins left="0.7" right="0.7" top="0.75" bottom="0.75" header="0.3" footer="0.3"/>
  <pageSetup orientation="portrait" r:id="rId1"/>
  <headerFooter>
    <oddFooter>&amp;C_x000D_&amp;1#&amp;"Aptos"&amp;11&amp;K000000 This is classified as Confidential</oddFooter>
  </headerFooter>
  <ignoredErrors>
    <ignoredError sqref="B5:G6 B17:G17 B7:B8 G7:G8 G13:G16 B13:B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sheetPr>
    <tabColor rgb="FF00B050"/>
  </sheetPr>
  <dimension ref="A1:H16"/>
  <sheetViews>
    <sheetView showGridLines="0" zoomScale="85" zoomScaleNormal="85" workbookViewId="0">
      <selection activeCell="F23" sqref="F23"/>
    </sheetView>
  </sheetViews>
  <sheetFormatPr defaultColWidth="8.7265625" defaultRowHeight="10" x14ac:dyDescent="0.2"/>
  <cols>
    <col min="1" max="1" width="8.7265625" style="4"/>
    <col min="2" max="2" width="32" style="4" customWidth="1"/>
    <col min="3" max="3" width="19.453125" style="4" customWidth="1"/>
    <col min="4" max="4" width="16.26953125" style="4" customWidth="1"/>
    <col min="5" max="5" width="17.7265625" style="4" customWidth="1"/>
    <col min="6" max="6" width="11.81640625" style="4" customWidth="1"/>
    <col min="7" max="7" width="35.26953125" style="4" customWidth="1"/>
    <col min="8" max="8" width="14.54296875" style="4" bestFit="1" customWidth="1"/>
    <col min="9" max="16384" width="8.7265625" style="4"/>
  </cols>
  <sheetData>
    <row r="1" spans="1:8" ht="14.5" x14ac:dyDescent="0.35">
      <c r="A1" s="104" t="s">
        <v>164</v>
      </c>
    </row>
    <row r="2" spans="1:8" ht="14" x14ac:dyDescent="0.2">
      <c r="B2" s="5" t="s">
        <v>445</v>
      </c>
      <c r="C2" s="6"/>
      <c r="D2" s="6"/>
      <c r="E2" s="6"/>
      <c r="F2" s="6"/>
      <c r="G2" s="47" t="s">
        <v>444</v>
      </c>
    </row>
    <row r="3" spans="1:8" ht="10.5" x14ac:dyDescent="0.2">
      <c r="B3" s="3" t="s">
        <v>37</v>
      </c>
      <c r="C3" s="6"/>
      <c r="D3" s="6"/>
      <c r="E3" s="6"/>
      <c r="F3" s="6"/>
      <c r="G3" s="48" t="s">
        <v>88</v>
      </c>
    </row>
    <row r="4" spans="1:8" ht="5.15" customHeight="1" x14ac:dyDescent="0.2">
      <c r="B4" s="8"/>
      <c r="C4" s="6"/>
      <c r="D4" s="6"/>
      <c r="E4" s="6"/>
      <c r="F4" s="6"/>
    </row>
    <row r="5" spans="1:8" ht="10.5" x14ac:dyDescent="0.2">
      <c r="B5" s="15" t="s">
        <v>132</v>
      </c>
      <c r="C5" s="87" t="s">
        <v>84</v>
      </c>
      <c r="D5" s="88" t="s">
        <v>85</v>
      </c>
      <c r="E5" s="89" t="s">
        <v>86</v>
      </c>
      <c r="F5" s="89" t="s">
        <v>83</v>
      </c>
      <c r="G5" s="16" t="s">
        <v>131</v>
      </c>
    </row>
    <row r="6" spans="1:8" ht="10.5" x14ac:dyDescent="0.2">
      <c r="B6" s="17"/>
      <c r="C6" s="71" t="s">
        <v>34</v>
      </c>
      <c r="D6" s="72" t="s">
        <v>35</v>
      </c>
      <c r="E6" s="70" t="s">
        <v>36</v>
      </c>
      <c r="F6" s="70" t="s">
        <v>10</v>
      </c>
      <c r="G6" s="16"/>
    </row>
    <row r="7" spans="1:8" ht="13.9" customHeight="1" x14ac:dyDescent="0.2">
      <c r="B7" s="22" t="s">
        <v>10</v>
      </c>
      <c r="C7" s="263">
        <f>SUM(C8:C13)</f>
        <v>3582.8400000000006</v>
      </c>
      <c r="D7" s="263">
        <f>SUM(D8:D13)</f>
        <v>24122.469999999998</v>
      </c>
      <c r="E7" s="263">
        <f>SUM(E8:E13)</f>
        <v>5259.57</v>
      </c>
      <c r="F7" s="263">
        <f>SUM(C7:E7)</f>
        <v>32964.879999999997</v>
      </c>
      <c r="G7" s="46" t="s">
        <v>83</v>
      </c>
    </row>
    <row r="8" spans="1:8" ht="13.9" customHeight="1" x14ac:dyDescent="0.2">
      <c r="B8" s="20" t="s">
        <v>44</v>
      </c>
      <c r="C8" s="264">
        <v>1995.0000000000005</v>
      </c>
      <c r="D8" s="264">
        <v>10599.369999999999</v>
      </c>
      <c r="E8" s="264">
        <v>2128.0500000000002</v>
      </c>
      <c r="F8" s="264">
        <f t="shared" ref="F8:F13" si="0">SUM(C8:E8)</f>
        <v>14722.419999999998</v>
      </c>
      <c r="G8" s="107" t="s">
        <v>97</v>
      </c>
    </row>
    <row r="9" spans="1:8" ht="13.9" customHeight="1" x14ac:dyDescent="0.2">
      <c r="B9" s="21" t="s">
        <v>45</v>
      </c>
      <c r="C9" s="265">
        <v>519.95000000000016</v>
      </c>
      <c r="D9" s="265">
        <v>9351.82</v>
      </c>
      <c r="E9" s="265">
        <v>1726.42</v>
      </c>
      <c r="F9" s="265">
        <f t="shared" si="0"/>
        <v>11598.19</v>
      </c>
      <c r="G9" s="77" t="s">
        <v>98</v>
      </c>
    </row>
    <row r="10" spans="1:8" ht="13.9" customHeight="1" x14ac:dyDescent="0.2">
      <c r="B10" s="20" t="s">
        <v>46</v>
      </c>
      <c r="C10" s="264">
        <v>218.35</v>
      </c>
      <c r="D10" s="264">
        <v>1738.62</v>
      </c>
      <c r="E10" s="264">
        <v>560.5</v>
      </c>
      <c r="F10" s="264">
        <f t="shared" si="0"/>
        <v>2517.4699999999998</v>
      </c>
      <c r="G10" s="107" t="s">
        <v>406</v>
      </c>
    </row>
    <row r="11" spans="1:8" ht="13.9" customHeight="1" x14ac:dyDescent="0.2">
      <c r="B11" s="21" t="s">
        <v>512</v>
      </c>
      <c r="C11" s="265">
        <v>849.54</v>
      </c>
      <c r="D11" s="265">
        <v>20.5</v>
      </c>
      <c r="E11" s="265">
        <v>3.4</v>
      </c>
      <c r="F11" s="265">
        <f t="shared" si="0"/>
        <v>873.43999999999994</v>
      </c>
      <c r="G11" s="77" t="s">
        <v>514</v>
      </c>
    </row>
    <row r="12" spans="1:8" ht="13.9" customHeight="1" x14ac:dyDescent="0.2">
      <c r="B12" s="20" t="s">
        <v>513</v>
      </c>
      <c r="C12" s="292">
        <v>0</v>
      </c>
      <c r="D12" s="264">
        <v>104.32</v>
      </c>
      <c r="E12" s="264">
        <v>0.4</v>
      </c>
      <c r="F12" s="264">
        <f t="shared" si="0"/>
        <v>104.72</v>
      </c>
      <c r="G12" s="107" t="s">
        <v>515</v>
      </c>
    </row>
    <row r="13" spans="1:8" ht="13.9" customHeight="1" x14ac:dyDescent="0.2">
      <c r="B13" s="21" t="s">
        <v>13</v>
      </c>
      <c r="C13" s="293">
        <v>0</v>
      </c>
      <c r="D13" s="266">
        <v>2307.84</v>
      </c>
      <c r="E13" s="266">
        <v>840.8</v>
      </c>
      <c r="F13" s="265">
        <f t="shared" si="0"/>
        <v>3148.6400000000003</v>
      </c>
      <c r="G13" s="77" t="s">
        <v>99</v>
      </c>
    </row>
    <row r="14" spans="1:8" x14ac:dyDescent="0.2">
      <c r="B14" s="10" t="s">
        <v>50</v>
      </c>
      <c r="C14" s="38"/>
      <c r="D14" s="38"/>
      <c r="E14" s="38"/>
      <c r="F14" s="38"/>
      <c r="G14" s="45" t="s">
        <v>82</v>
      </c>
    </row>
    <row r="16" spans="1:8" ht="14.5" x14ac:dyDescent="0.35">
      <c r="B16" s="74" t="s">
        <v>426</v>
      </c>
      <c r="D16" s="74"/>
      <c r="G16" s="74" t="s">
        <v>427</v>
      </c>
      <c r="H16" s="74"/>
    </row>
  </sheetData>
  <hyperlinks>
    <hyperlink ref="A1" location="Index!A1" display="Index!A1" xr:uid="{04CBAD6A-E729-4662-B2A9-956ADEA98294}"/>
    <hyperlink ref="B16" location="Enquiries!A1" display="Contact us for media support and coordination." xr:uid="{F44A4593-54BA-4594-8543-383640D44B06}"/>
    <hyperlink ref="G16" location="Enquiries!A1" display="للنشر الإعلامي يُرجى التواصل معنا للدعم والتنسيق." xr:uid="{0A9D2C60-4561-4F88-9D36-9AE8402C7E74}"/>
  </hyperlinks>
  <pageMargins left="0.7" right="0.7" top="0.75" bottom="0.75" header="0.3" footer="0.3"/>
  <pageSetup orientation="portrait" r:id="rId1"/>
  <headerFooter>
    <oddFooter>&amp;C_x000D_&amp;1#&amp;"Aptos"&amp;11&amp;K000000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be5c55e5-89c1-4531-8ee2-808b28a14d9e" origin="userSelected">
  <element uid="4cd6035f-4343-472a-8fb3-4c98a1b85e68" value=""/>
</sisl>
</file>

<file path=customXml/item3.xml><?xml version="1.0" encoding="utf-8"?>
<p:properties xmlns:p="http://schemas.microsoft.com/office/2006/metadata/properties" xmlns:xsi="http://www.w3.org/2001/XMLSchema-instance" xmlns:pc="http://schemas.microsoft.com/office/infopath/2007/PartnerControls">
  <documentManagement>
    <_activity xmlns="6fea1431-ca4c-4eef-92c7-5184093c459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722A1E3E9330E4A9E22F936E71519E7" ma:contentTypeVersion="11" ma:contentTypeDescription="Create a new document." ma:contentTypeScope="" ma:versionID="02e60ca92aeba29e38d4518a87419f3a">
  <xsd:schema xmlns:xsd="http://www.w3.org/2001/XMLSchema" xmlns:xs="http://www.w3.org/2001/XMLSchema" xmlns:p="http://schemas.microsoft.com/office/2006/metadata/properties" xmlns:ns3="680ba8a0-e6dd-4d4c-a6f1-d2ec687d34c4" xmlns:ns4="6fea1431-ca4c-4eef-92c7-5184093c4595" targetNamespace="http://schemas.microsoft.com/office/2006/metadata/properties" ma:root="true" ma:fieldsID="98a65b9f56e0976ff46e899feac8811c" ns3:_="" ns4:_="">
    <xsd:import namespace="680ba8a0-e6dd-4d4c-a6f1-d2ec687d34c4"/>
    <xsd:import namespace="6fea1431-ca4c-4eef-92c7-5184093c45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DateTaken" minOccurs="0"/>
                <xsd:element ref="ns4:MediaServiceAutoTags" minOccurs="0"/>
                <xsd:element ref="ns4:MediaLengthInSecond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0ba8a0-e6dd-4d4c-a6f1-d2ec687d34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ea1431-ca4c-4eef-92c7-5184093c45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85420114-12B6-4BB6-8061-F390F5B133C9}">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schemas.openxmlformats.org/package/2006/metadata/core-properties"/>
    <ds:schemaRef ds:uri="680ba8a0-e6dd-4d4c-a6f1-d2ec687d34c4"/>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dcmitype/"/>
    <ds:schemaRef ds:uri="6fea1431-ca4c-4eef-92c7-5184093c4595"/>
    <ds:schemaRef ds:uri="http://purl.org/dc/terms/"/>
  </ds:schemaRefs>
</ds:datastoreItem>
</file>

<file path=customXml/itemProps4.xml><?xml version="1.0" encoding="utf-8"?>
<ds:datastoreItem xmlns:ds="http://schemas.openxmlformats.org/officeDocument/2006/customXml" ds:itemID="{874EC23E-1B6E-4E7B-9440-1DC34AA39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0ba8a0-e6dd-4d4c-a6f1-d2ec687d34c4"/>
    <ds:schemaRef ds:uri="6fea1431-ca4c-4eef-92c7-5184093c4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Metadata </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Sana Mohammed Husain Al Marzooqi</cp:lastModifiedBy>
  <cp:revision/>
  <dcterms:created xsi:type="dcterms:W3CDTF">2022-03-01T00:40:37Z</dcterms:created>
  <dcterms:modified xsi:type="dcterms:W3CDTF">2026-06-16T08:54:56Z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0x010100E722A1E3E9330E4A9E22F936E71519E7</vt:lpwstr>
  </property>
  <property fmtid="{D5CDD505-2E9C-101B-9397-08002B2CF9AE}" pid="3" name="MediaServiceImageTags">
    <vt:lpwstr/>
  </property>
  <property fmtid="{D5CDD505-2E9C-101B-9397-08002B2CF9AE}" pid="4" name="docIndexRef">
    <vt:lpwstr>c50d1c33-7e87-4969-8e37-f5de3dc2e51f</vt:lpwstr>
  </property>
  <property fmtid="{D5CDD505-2E9C-101B-9397-08002B2CF9AE}" pid="5" name="bjSaver">
    <vt:lpwstr>r0iGbUI9AG8ydoyJdI603cvCed81r2h/</vt:lpwstr>
  </property>
  <property fmtid="{D5CDD505-2E9C-101B-9397-08002B2CF9AE}" pid="6" name="bjDocumentLabelXML">
    <vt:lpwstr>&lt;?xml version="1.0" encoding="us-ascii"?&gt;&lt;sisl xmlns:xsd="http://www.w3.org/2001/XMLSchema" xmlns:xsi="http://www.w3.org/2001/XMLSchema-instance" sislVersion="0" policy="be5c55e5-89c1-4531-8ee2-808b28a14d9e" origin="userSelected" xmlns="http://www.boldonj</vt:lpwstr>
  </property>
  <property fmtid="{D5CDD505-2E9C-101B-9397-08002B2CF9AE}" pid="7" name="bjDocumentLabelXML-0">
    <vt:lpwstr>ames.com/2008/01/sie/internal/label"&gt;&lt;element uid="4cd6035f-4343-472a-8fb3-4c98a1b85e68" value="" /&gt;&lt;/sisl&gt;</vt:lpwstr>
  </property>
  <property fmtid="{D5CDD505-2E9C-101B-9397-08002B2CF9AE}" pid="8" name="bjDocumentSecurityLabel">
    <vt:lpwstr>Open</vt:lpwstr>
  </property>
  <property fmtid="{D5CDD505-2E9C-101B-9397-08002B2CF9AE}" pid="9" name="bjClsUserRVM">
    <vt:lpwstr>[]</vt:lpwstr>
  </property>
  <property fmtid="{D5CDD505-2E9C-101B-9397-08002B2CF9AE}" pid="10" name="MSIP_Label_8b35efba-7ca8-44fd-a45c-19aa1534b7ae_Enabled">
    <vt:lpwstr>true</vt:lpwstr>
  </property>
  <property fmtid="{D5CDD505-2E9C-101B-9397-08002B2CF9AE}" pid="11" name="MSIP_Label_8b35efba-7ca8-44fd-a45c-19aa1534b7ae_SetDate">
    <vt:lpwstr>2025-12-30T13:01:24Z</vt:lpwstr>
  </property>
  <property fmtid="{D5CDD505-2E9C-101B-9397-08002B2CF9AE}" pid="12" name="MSIP_Label_8b35efba-7ca8-44fd-a45c-19aa1534b7ae_Method">
    <vt:lpwstr>Privileged</vt:lpwstr>
  </property>
  <property fmtid="{D5CDD505-2E9C-101B-9397-08002B2CF9AE}" pid="13" name="MSIP_Label_8b35efba-7ca8-44fd-a45c-19aa1534b7ae_Name">
    <vt:lpwstr>Open</vt:lpwstr>
  </property>
  <property fmtid="{D5CDD505-2E9C-101B-9397-08002B2CF9AE}" pid="14" name="MSIP_Label_8b35efba-7ca8-44fd-a45c-19aa1534b7ae_SiteId">
    <vt:lpwstr>2e7e2a56-6ef4-463e-b663-eb1610d971cc</vt:lpwstr>
  </property>
  <property fmtid="{D5CDD505-2E9C-101B-9397-08002B2CF9AE}" pid="15" name="MSIP_Label_8b35efba-7ca8-44fd-a45c-19aa1534b7ae_ActionId">
    <vt:lpwstr>92467700-b8f5-4888-bafb-b8c03b29dda5</vt:lpwstr>
  </property>
  <property fmtid="{D5CDD505-2E9C-101B-9397-08002B2CF9AE}" pid="16" name="MSIP_Label_8b35efba-7ca8-44fd-a45c-19aa1534b7ae_ContentBits">
    <vt:lpwstr>0</vt:lpwstr>
  </property>
  <property fmtid="{D5CDD505-2E9C-101B-9397-08002B2CF9AE}" pid="17" name="MSIP_Label_89755440-57ef-4e58-ae50-baaa124fe54d_Enabled">
    <vt:lpwstr>true</vt:lpwstr>
  </property>
  <property fmtid="{D5CDD505-2E9C-101B-9397-08002B2CF9AE}" pid="18" name="MSIP_Label_89755440-57ef-4e58-ae50-baaa124fe54d_SetDate">
    <vt:lpwstr>2026-06-03T11:04:21Z</vt:lpwstr>
  </property>
  <property fmtid="{D5CDD505-2E9C-101B-9397-08002B2CF9AE}" pid="19" name="MSIP_Label_89755440-57ef-4e58-ae50-baaa124fe54d_Method">
    <vt:lpwstr>Standard</vt:lpwstr>
  </property>
  <property fmtid="{D5CDD505-2E9C-101B-9397-08002B2CF9AE}" pid="20" name="MSIP_Label_89755440-57ef-4e58-ae50-baaa124fe54d_Name">
    <vt:lpwstr>Confidential Classification</vt:lpwstr>
  </property>
  <property fmtid="{D5CDD505-2E9C-101B-9397-08002B2CF9AE}" pid="21" name="MSIP_Label_89755440-57ef-4e58-ae50-baaa124fe54d_SiteId">
    <vt:lpwstr>6926239f-3483-4451-8452-48ee3bee086f</vt:lpwstr>
  </property>
  <property fmtid="{D5CDD505-2E9C-101B-9397-08002B2CF9AE}" pid="22" name="MSIP_Label_89755440-57ef-4e58-ae50-baaa124fe54d_ActionId">
    <vt:lpwstr>d583f890-52ce-404d-b3c6-b0ec9a372552</vt:lpwstr>
  </property>
  <property fmtid="{D5CDD505-2E9C-101B-9397-08002B2CF9AE}" pid="23" name="MSIP_Label_89755440-57ef-4e58-ae50-baaa124fe54d_ContentBits">
    <vt:lpwstr>2</vt:lpwstr>
  </property>
  <property fmtid="{D5CDD505-2E9C-101B-9397-08002B2CF9AE}" pid="24" name="MSIP_Label_89755440-57ef-4e58-ae50-baaa124fe54d_Tag">
    <vt:lpwstr>10, 3, 0, 1</vt:lpwstr>
  </property>
</Properties>
</file>